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tokyo\Dropbox\FC運営本部\FC契約書\"/>
    </mc:Choice>
  </mc:AlternateContent>
  <xr:revisionPtr revIDLastSave="0" documentId="13_ncr:1_{19F7E83E-5DB0-438D-BE39-4F8B8D6159DD}" xr6:coauthVersionLast="47" xr6:coauthVersionMax="47" xr10:uidLastSave="{00000000-0000-0000-0000-000000000000}"/>
  <bookViews>
    <workbookView xWindow="0" yWindow="1650" windowWidth="22605" windowHeight="13830" xr2:uid="{00000000-000D-0000-FFFF-FFFF00000000}"/>
  </bookViews>
  <sheets>
    <sheet name="FC収支_就労継続B_施設外無し" sheetId="1" r:id="rId1"/>
    <sheet name="FC収支_就労継続B_施設外" sheetId="2" r:id="rId2"/>
    <sheet name="2年目_就B_施設外無し　就労移行支援体制加算あり" sheetId="4" r:id="rId3"/>
    <sheet name="2年目_就B_施設外　就労移行支援体制加算あり" sheetId="5" r:id="rId4"/>
  </sheets>
  <calcPr calcId="191029"/>
  <extLst>
    <ext uri="GoogleSheetsCustomDataVersion1">
      <go:sheetsCustomData xmlns:go="http://customooxmlschemas.google.com/" r:id="rId6" roundtripDataSignature="AMtx7miu0WmZPW3Sysqc8tPvzYv9OGhb7w=="/>
    </ext>
  </extLst>
</workbook>
</file>

<file path=xl/calcChain.xml><?xml version="1.0" encoding="utf-8"?>
<calcChain xmlns="http://schemas.openxmlformats.org/spreadsheetml/2006/main">
  <c r="P15" i="5" l="1"/>
  <c r="E36" i="4"/>
  <c r="F36" i="4"/>
  <c r="G36" i="4"/>
  <c r="H36" i="4"/>
  <c r="I36" i="4"/>
  <c r="J36" i="4"/>
  <c r="K36" i="4"/>
  <c r="L36" i="4"/>
  <c r="M36" i="4"/>
  <c r="N36" i="4"/>
  <c r="O36" i="4"/>
  <c r="D36" i="4"/>
  <c r="E11" i="4"/>
  <c r="F11" i="4"/>
  <c r="G11" i="4"/>
  <c r="H11" i="4"/>
  <c r="I11" i="4"/>
  <c r="J11" i="4"/>
  <c r="K11" i="4"/>
  <c r="L11" i="4"/>
  <c r="M11" i="4"/>
  <c r="N11" i="4"/>
  <c r="O11" i="4"/>
  <c r="D11" i="4"/>
  <c r="E7" i="5"/>
  <c r="E10" i="5" s="1"/>
  <c r="F7" i="5"/>
  <c r="G7" i="5"/>
  <c r="H7" i="5"/>
  <c r="I7" i="5"/>
  <c r="J7" i="5"/>
  <c r="K7" i="5"/>
  <c r="L7" i="5"/>
  <c r="M7" i="5"/>
  <c r="N7" i="5"/>
  <c r="O7" i="5"/>
  <c r="G8" i="4"/>
  <c r="H8" i="4"/>
  <c r="I8" i="4"/>
  <c r="J8" i="4"/>
  <c r="K8" i="4"/>
  <c r="L8" i="4"/>
  <c r="M8" i="4"/>
  <c r="N8" i="4"/>
  <c r="O8" i="4"/>
  <c r="F8" i="4"/>
  <c r="D7" i="5"/>
  <c r="D10" i="5" s="1"/>
  <c r="D11" i="5" s="1"/>
  <c r="G10" i="4"/>
  <c r="H10" i="4"/>
  <c r="I10" i="4"/>
  <c r="J10" i="4"/>
  <c r="K10" i="4"/>
  <c r="L10" i="4"/>
  <c r="M10" i="4"/>
  <c r="N10" i="4"/>
  <c r="O10" i="4"/>
  <c r="F10" i="4"/>
  <c r="P15" i="4"/>
  <c r="P14" i="4"/>
  <c r="U31" i="2"/>
  <c r="V14" i="2"/>
  <c r="I9" i="1"/>
  <c r="I8" i="1"/>
  <c r="S10" i="1"/>
  <c r="P8" i="1"/>
  <c r="Z30" i="1"/>
  <c r="P31" i="1"/>
  <c r="P11" i="1"/>
  <c r="Q8" i="1"/>
  <c r="R8" i="1"/>
  <c r="S8" i="1"/>
  <c r="T8" i="1"/>
  <c r="T10" i="1" s="1"/>
  <c r="U8" i="1"/>
  <c r="U10" i="1" s="1"/>
  <c r="V8" i="1"/>
  <c r="V10" i="1" s="1"/>
  <c r="W8" i="1"/>
  <c r="W10" i="1" s="1"/>
  <c r="X8" i="1"/>
  <c r="X10" i="1" s="1"/>
  <c r="Y8" i="1"/>
  <c r="Z8" i="1"/>
  <c r="AA14" i="1"/>
  <c r="J10" i="1"/>
  <c r="K10" i="1"/>
  <c r="L10" i="1"/>
  <c r="M10" i="1"/>
  <c r="N10" i="1"/>
  <c r="O10" i="1"/>
  <c r="P10" i="1"/>
  <c r="Q10" i="1"/>
  <c r="R10" i="1"/>
  <c r="Y10" i="1"/>
  <c r="Z10" i="1"/>
  <c r="I10" i="1"/>
  <c r="J8" i="1"/>
  <c r="K8" i="1"/>
  <c r="L8" i="1"/>
  <c r="M8" i="1"/>
  <c r="N8" i="1"/>
  <c r="O8" i="1"/>
  <c r="E12" i="4"/>
  <c r="D12" i="4"/>
  <c r="D31" i="4" s="1"/>
  <c r="D10" i="1"/>
  <c r="D11" i="1" s="1"/>
  <c r="E10" i="1"/>
  <c r="E11" i="1" s="1"/>
  <c r="F10" i="1"/>
  <c r="G10" i="1"/>
  <c r="E10" i="2"/>
  <c r="F10" i="2"/>
  <c r="D10" i="2"/>
  <c r="E11" i="5" l="1"/>
  <c r="V24" i="2"/>
  <c r="P14" i="5"/>
  <c r="P16" i="5"/>
  <c r="P17" i="5"/>
  <c r="P18" i="5"/>
  <c r="P19" i="5"/>
  <c r="P20" i="5"/>
  <c r="P21" i="5"/>
  <c r="P22" i="5"/>
  <c r="P23" i="5"/>
  <c r="P24" i="5"/>
  <c r="P25" i="5"/>
  <c r="P26" i="5"/>
  <c r="P28" i="5"/>
  <c r="P29" i="5"/>
  <c r="P30" i="5"/>
  <c r="P13" i="5"/>
  <c r="P5" i="5"/>
  <c r="P4" i="5"/>
  <c r="G6" i="5"/>
  <c r="H6" i="5"/>
  <c r="J9" i="5" s="1"/>
  <c r="I6" i="5"/>
  <c r="J6" i="5"/>
  <c r="K6" i="5"/>
  <c r="L6" i="5"/>
  <c r="M6" i="5"/>
  <c r="N6" i="5"/>
  <c r="N27" i="5" s="1"/>
  <c r="O6" i="5"/>
  <c r="O27" i="5" s="1"/>
  <c r="P5" i="4"/>
  <c r="P16" i="4"/>
  <c r="P17" i="4"/>
  <c r="P18" i="4"/>
  <c r="P19" i="4"/>
  <c r="P20" i="4"/>
  <c r="P21" i="4"/>
  <c r="P22" i="4"/>
  <c r="P23" i="4"/>
  <c r="P24" i="4"/>
  <c r="P25" i="4"/>
  <c r="P26" i="4"/>
  <c r="P28" i="4"/>
  <c r="P29" i="4"/>
  <c r="P30" i="4"/>
  <c r="P4" i="4"/>
  <c r="L6" i="4"/>
  <c r="L27" i="4" s="1"/>
  <c r="M6" i="4"/>
  <c r="N6" i="4"/>
  <c r="N27" i="4" s="1"/>
  <c r="O6" i="4"/>
  <c r="O27" i="4" s="1"/>
  <c r="F6" i="5"/>
  <c r="E6" i="5"/>
  <c r="D6" i="5"/>
  <c r="F9" i="5" s="1"/>
  <c r="K6" i="4"/>
  <c r="K27" i="4" s="1"/>
  <c r="J6" i="4"/>
  <c r="J27" i="4" s="1"/>
  <c r="I6" i="4"/>
  <c r="H6" i="4"/>
  <c r="H27" i="4" s="1"/>
  <c r="G6" i="4"/>
  <c r="G27" i="4" s="1"/>
  <c r="F6" i="4"/>
  <c r="E6" i="4"/>
  <c r="E27" i="4" s="1"/>
  <c r="D6" i="4"/>
  <c r="D27" i="4" s="1"/>
  <c r="I27" i="5" l="1"/>
  <c r="K9" i="5"/>
  <c r="E27" i="5"/>
  <c r="G9" i="5"/>
  <c r="M27" i="5"/>
  <c r="O9" i="5"/>
  <c r="F27" i="5"/>
  <c r="H8" i="5"/>
  <c r="H10" i="5" s="1"/>
  <c r="H9" i="5"/>
  <c r="L27" i="5"/>
  <c r="N9" i="5"/>
  <c r="G27" i="5"/>
  <c r="I9" i="5"/>
  <c r="K27" i="5"/>
  <c r="M9" i="5"/>
  <c r="J27" i="5"/>
  <c r="L9" i="5"/>
  <c r="H27" i="5"/>
  <c r="D27" i="5"/>
  <c r="F27" i="4"/>
  <c r="I27" i="4"/>
  <c r="M27" i="4"/>
  <c r="I8" i="5"/>
  <c r="M8" i="5"/>
  <c r="L8" i="5"/>
  <c r="J9" i="4"/>
  <c r="N9" i="4"/>
  <c r="M9" i="4"/>
  <c r="L9" i="4"/>
  <c r="P6" i="4"/>
  <c r="G8" i="5"/>
  <c r="N8" i="5"/>
  <c r="O8" i="5"/>
  <c r="J8" i="5"/>
  <c r="J10" i="5" s="1"/>
  <c r="P6" i="5"/>
  <c r="K8" i="5"/>
  <c r="K10" i="5" s="1"/>
  <c r="O9" i="4"/>
  <c r="H9" i="4"/>
  <c r="F8" i="5"/>
  <c r="F10" i="5" s="1"/>
  <c r="F9" i="4"/>
  <c r="G9" i="4"/>
  <c r="I9" i="4"/>
  <c r="K9" i="4"/>
  <c r="Y6" i="1"/>
  <c r="Y26" i="1" s="1"/>
  <c r="M10" i="5" l="1"/>
  <c r="O10" i="5"/>
  <c r="N10" i="5"/>
  <c r="N11" i="5" s="1"/>
  <c r="L10" i="5"/>
  <c r="G10" i="5"/>
  <c r="G11" i="5" s="1"/>
  <c r="I10" i="5"/>
  <c r="L11" i="5"/>
  <c r="L31" i="5" s="1"/>
  <c r="L32" i="5" s="1"/>
  <c r="J11" i="5"/>
  <c r="H11" i="5"/>
  <c r="F11" i="5"/>
  <c r="M11" i="5"/>
  <c r="K11" i="5"/>
  <c r="O11" i="5"/>
  <c r="M12" i="4"/>
  <c r="I11" i="5"/>
  <c r="J12" i="4"/>
  <c r="J31" i="4" s="1"/>
  <c r="J32" i="4" s="1"/>
  <c r="J33" i="4" s="1"/>
  <c r="K12" i="4"/>
  <c r="K31" i="4" s="1"/>
  <c r="K32" i="4" s="1"/>
  <c r="K33" i="4" s="1"/>
  <c r="O12" i="4"/>
  <c r="O31" i="4" s="1"/>
  <c r="O32" i="4" s="1"/>
  <c r="O33" i="4" s="1"/>
  <c r="N12" i="4"/>
  <c r="N31" i="4" s="1"/>
  <c r="N32" i="4" s="1"/>
  <c r="N33" i="4" s="1"/>
  <c r="L12" i="4"/>
  <c r="L31" i="4" s="1"/>
  <c r="L32" i="4" s="1"/>
  <c r="L33" i="4" s="1"/>
  <c r="I12" i="4"/>
  <c r="G12" i="4"/>
  <c r="G31" i="4" s="1"/>
  <c r="G32" i="4" s="1"/>
  <c r="G33" i="4" s="1"/>
  <c r="F12" i="4"/>
  <c r="F31" i="4" s="1"/>
  <c r="F32" i="4" s="1"/>
  <c r="F33" i="4" s="1"/>
  <c r="P27" i="5"/>
  <c r="P9" i="4"/>
  <c r="P10" i="4"/>
  <c r="P8" i="4"/>
  <c r="P27" i="4"/>
  <c r="P8" i="5"/>
  <c r="P7" i="5"/>
  <c r="P9" i="5"/>
  <c r="D31" i="5"/>
  <c r="D32" i="5" s="1"/>
  <c r="D33" i="5" s="1"/>
  <c r="E31" i="5"/>
  <c r="AA4" i="1"/>
  <c r="AA5" i="1"/>
  <c r="V4" i="2"/>
  <c r="I31" i="5" l="1"/>
  <c r="I32" i="5" s="1"/>
  <c r="I33" i="5" s="1"/>
  <c r="K31" i="5"/>
  <c r="K32" i="5" s="1"/>
  <c r="K33" i="5" s="1"/>
  <c r="J31" i="5"/>
  <c r="J32" i="5" s="1"/>
  <c r="J33" i="5" s="1"/>
  <c r="F31" i="5"/>
  <c r="F32" i="5" s="1"/>
  <c r="F33" i="5" s="1"/>
  <c r="N31" i="5"/>
  <c r="N32" i="5" s="1"/>
  <c r="N33" i="5" s="1"/>
  <c r="L33" i="5"/>
  <c r="G31" i="5"/>
  <c r="G32" i="5" s="1"/>
  <c r="G33" i="5" s="1"/>
  <c r="M31" i="5"/>
  <c r="M32" i="5" s="1"/>
  <c r="M33" i="5" s="1"/>
  <c r="H31" i="5"/>
  <c r="H32" i="5" s="1"/>
  <c r="H33" i="5" s="1"/>
  <c r="P10" i="5"/>
  <c r="P11" i="4"/>
  <c r="H12" i="4"/>
  <c r="H31" i="4" s="1"/>
  <c r="H32" i="4" s="1"/>
  <c r="H33" i="4" s="1"/>
  <c r="M31" i="4"/>
  <c r="M32" i="4" s="1"/>
  <c r="M33" i="4" s="1"/>
  <c r="O31" i="5"/>
  <c r="P11" i="5"/>
  <c r="E31" i="4"/>
  <c r="E32" i="4" s="1"/>
  <c r="E33" i="4" s="1"/>
  <c r="E32" i="5"/>
  <c r="E33" i="5" s="1"/>
  <c r="I31" i="4"/>
  <c r="I32" i="4" s="1"/>
  <c r="I33" i="4" s="1"/>
  <c r="D32" i="4"/>
  <c r="AA15" i="1"/>
  <c r="AA16" i="1"/>
  <c r="AA17" i="1"/>
  <c r="AA18" i="1"/>
  <c r="AA19" i="1"/>
  <c r="AA20" i="1"/>
  <c r="AA21" i="1"/>
  <c r="AA22" i="1"/>
  <c r="AA23" i="1"/>
  <c r="AA24" i="1"/>
  <c r="AA25" i="1"/>
  <c r="AA27" i="1"/>
  <c r="AA28" i="1"/>
  <c r="AA29" i="1"/>
  <c r="AA13" i="1"/>
  <c r="V29" i="2"/>
  <c r="V28" i="2"/>
  <c r="V27" i="2"/>
  <c r="E26" i="2"/>
  <c r="D26" i="2"/>
  <c r="D31" i="2" s="1"/>
  <c r="D32" i="2" s="1"/>
  <c r="V25" i="2"/>
  <c r="V23" i="2"/>
  <c r="V22" i="2"/>
  <c r="V21" i="2"/>
  <c r="V20" i="2"/>
  <c r="V19" i="2"/>
  <c r="V18" i="2"/>
  <c r="V17" i="2"/>
  <c r="V16" i="2"/>
  <c r="V15" i="2"/>
  <c r="V13" i="2"/>
  <c r="V12" i="2"/>
  <c r="U6" i="2"/>
  <c r="U26" i="2" s="1"/>
  <c r="T6" i="2"/>
  <c r="T26" i="2" s="1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F26" i="2" s="1"/>
  <c r="E6" i="2"/>
  <c r="G7" i="2" s="1"/>
  <c r="D6" i="2"/>
  <c r="V5" i="2"/>
  <c r="Z6" i="1"/>
  <c r="Z26" i="1" s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F8" i="1" s="1"/>
  <c r="K7" i="2" l="1"/>
  <c r="I26" i="2"/>
  <c r="N7" i="2"/>
  <c r="N9" i="2" s="1"/>
  <c r="L26" i="2"/>
  <c r="R7" i="2"/>
  <c r="P26" i="2"/>
  <c r="Q26" i="2"/>
  <c r="S7" i="2"/>
  <c r="R26" i="2"/>
  <c r="T7" i="2"/>
  <c r="S26" i="2"/>
  <c r="U7" i="2"/>
  <c r="Q7" i="2"/>
  <c r="O26" i="2"/>
  <c r="N26" i="2"/>
  <c r="P7" i="2"/>
  <c r="O7" i="2"/>
  <c r="M26" i="2"/>
  <c r="M7" i="2"/>
  <c r="K26" i="2"/>
  <c r="J26" i="2"/>
  <c r="L7" i="2"/>
  <c r="J7" i="2"/>
  <c r="H26" i="2"/>
  <c r="H31" i="2" s="1"/>
  <c r="G26" i="2"/>
  <c r="I7" i="2"/>
  <c r="W26" i="1"/>
  <c r="P26" i="1"/>
  <c r="Q26" i="1"/>
  <c r="R26" i="1"/>
  <c r="K26" i="1"/>
  <c r="L26" i="1"/>
  <c r="T26" i="1"/>
  <c r="G26" i="1"/>
  <c r="X26" i="1"/>
  <c r="O26" i="1"/>
  <c r="H26" i="1"/>
  <c r="H31" i="1" s="1"/>
  <c r="I26" i="1"/>
  <c r="J26" i="1"/>
  <c r="S26" i="1"/>
  <c r="M26" i="1"/>
  <c r="U26" i="1"/>
  <c r="N26" i="1"/>
  <c r="V26" i="1"/>
  <c r="P12" i="4"/>
  <c r="H10" i="1"/>
  <c r="F11" i="1"/>
  <c r="G10" i="2"/>
  <c r="P31" i="4"/>
  <c r="O32" i="5"/>
  <c r="P31" i="5"/>
  <c r="D33" i="4"/>
  <c r="P32" i="4"/>
  <c r="E34" i="4"/>
  <c r="F34" i="4" s="1"/>
  <c r="N8" i="2"/>
  <c r="K8" i="2"/>
  <c r="O8" i="2"/>
  <c r="J8" i="2"/>
  <c r="Y9" i="1"/>
  <c r="I8" i="2"/>
  <c r="M8" i="2"/>
  <c r="Z9" i="1"/>
  <c r="J9" i="1"/>
  <c r="K9" i="1"/>
  <c r="S8" i="2"/>
  <c r="U8" i="2"/>
  <c r="T8" i="2"/>
  <c r="Q8" i="2"/>
  <c r="R8" i="2"/>
  <c r="P8" i="2"/>
  <c r="L8" i="2"/>
  <c r="M9" i="1"/>
  <c r="Q9" i="1"/>
  <c r="R9" i="1"/>
  <c r="N9" i="1"/>
  <c r="S9" i="1"/>
  <c r="P9" i="1"/>
  <c r="U9" i="1"/>
  <c r="W9" i="1"/>
  <c r="X9" i="1"/>
  <c r="O9" i="1"/>
  <c r="T9" i="1"/>
  <c r="V9" i="1"/>
  <c r="L9" i="1"/>
  <c r="F26" i="1"/>
  <c r="F31" i="1" s="1"/>
  <c r="H8" i="1"/>
  <c r="E26" i="1"/>
  <c r="E31" i="1" s="1"/>
  <c r="E32" i="1" s="1"/>
  <c r="AA6" i="1"/>
  <c r="D26" i="1"/>
  <c r="D31" i="1" s="1"/>
  <c r="D32" i="1" s="1"/>
  <c r="D33" i="1" s="1"/>
  <c r="F31" i="2"/>
  <c r="F32" i="2" s="1"/>
  <c r="H7" i="2"/>
  <c r="I31" i="1"/>
  <c r="G8" i="1"/>
  <c r="G31" i="1"/>
  <c r="V6" i="2"/>
  <c r="E31" i="2"/>
  <c r="E32" i="2" s="1"/>
  <c r="D33" i="2"/>
  <c r="T9" i="2" l="1"/>
  <c r="K9" i="2"/>
  <c r="U9" i="2"/>
  <c r="S9" i="2"/>
  <c r="Q9" i="2"/>
  <c r="Q10" i="2" s="1"/>
  <c r="R9" i="2"/>
  <c r="R10" i="2" s="1"/>
  <c r="P9" i="2"/>
  <c r="P10" i="2" s="1"/>
  <c r="O9" i="2"/>
  <c r="M9" i="2"/>
  <c r="L9" i="2"/>
  <c r="J9" i="2"/>
  <c r="I9" i="2"/>
  <c r="I10" i="2" s="1"/>
  <c r="P32" i="5"/>
  <c r="O33" i="5"/>
  <c r="T10" i="2"/>
  <c r="S11" i="1"/>
  <c r="W11" i="1"/>
  <c r="W30" i="1" s="1"/>
  <c r="W31" i="1" s="1"/>
  <c r="W32" i="1" s="1"/>
  <c r="Q11" i="1"/>
  <c r="R11" i="1"/>
  <c r="S10" i="2"/>
  <c r="U10" i="2"/>
  <c r="V11" i="1"/>
  <c r="I11" i="1"/>
  <c r="G11" i="1"/>
  <c r="G32" i="1" s="1"/>
  <c r="Z11" i="1"/>
  <c r="Z31" i="1" s="1"/>
  <c r="Z32" i="1" s="1"/>
  <c r="M11" i="1"/>
  <c r="J11" i="1"/>
  <c r="U11" i="1"/>
  <c r="X11" i="1"/>
  <c r="X30" i="1" s="1"/>
  <c r="Y11" i="1"/>
  <c r="Y30" i="1" s="1"/>
  <c r="Y31" i="1" s="1"/>
  <c r="Y32" i="1" s="1"/>
  <c r="H11" i="1"/>
  <c r="H32" i="1" s="1"/>
  <c r="T11" i="1"/>
  <c r="T30" i="1" s="1"/>
  <c r="T31" i="1" s="1"/>
  <c r="T32" i="1" s="1"/>
  <c r="N11" i="1"/>
  <c r="O11" i="1"/>
  <c r="L11" i="1"/>
  <c r="K11" i="1"/>
  <c r="K30" i="1" s="1"/>
  <c r="M10" i="2"/>
  <c r="J10" i="2"/>
  <c r="H10" i="2"/>
  <c r="H32" i="2" s="1"/>
  <c r="O10" i="2"/>
  <c r="K10" i="2"/>
  <c r="N10" i="2"/>
  <c r="L10" i="2"/>
  <c r="G34" i="4"/>
  <c r="H34" i="4" s="1"/>
  <c r="I34" i="4" s="1"/>
  <c r="J34" i="4" s="1"/>
  <c r="K34" i="4" s="1"/>
  <c r="L34" i="4" s="1"/>
  <c r="M34" i="4" s="1"/>
  <c r="N34" i="4" s="1"/>
  <c r="O34" i="4" s="1"/>
  <c r="E34" i="5"/>
  <c r="F34" i="5" s="1"/>
  <c r="G34" i="5" s="1"/>
  <c r="H34" i="5" s="1"/>
  <c r="I34" i="5" s="1"/>
  <c r="J34" i="5" s="1"/>
  <c r="K34" i="5" s="1"/>
  <c r="L34" i="5" s="1"/>
  <c r="M34" i="5" s="1"/>
  <c r="N34" i="5" s="1"/>
  <c r="AA9" i="1"/>
  <c r="AA8" i="1"/>
  <c r="I31" i="2"/>
  <c r="V8" i="2"/>
  <c r="E33" i="2"/>
  <c r="F33" i="2" s="1"/>
  <c r="V7" i="2"/>
  <c r="V26" i="2"/>
  <c r="G31" i="2"/>
  <c r="G32" i="2" s="1"/>
  <c r="E33" i="1"/>
  <c r="AA26" i="1"/>
  <c r="F32" i="1"/>
  <c r="O34" i="5" l="1"/>
  <c r="X31" i="1"/>
  <c r="X32" i="1" s="1"/>
  <c r="R30" i="2"/>
  <c r="R31" i="2" s="1"/>
  <c r="R32" i="2" s="1"/>
  <c r="I32" i="2"/>
  <c r="N30" i="2"/>
  <c r="N31" i="2" s="1"/>
  <c r="N32" i="2" s="1"/>
  <c r="K30" i="2"/>
  <c r="K31" i="2" s="1"/>
  <c r="K32" i="2" s="1"/>
  <c r="L30" i="2"/>
  <c r="L31" i="2" s="1"/>
  <c r="L32" i="2" s="1"/>
  <c r="P30" i="2"/>
  <c r="P31" i="2" s="1"/>
  <c r="P32" i="2" s="1"/>
  <c r="S30" i="2"/>
  <c r="S31" i="2" s="1"/>
  <c r="S32" i="2" s="1"/>
  <c r="O30" i="2"/>
  <c r="O31" i="2" s="1"/>
  <c r="O32" i="2" s="1"/>
  <c r="T30" i="2"/>
  <c r="U30" i="2"/>
  <c r="J30" i="2"/>
  <c r="J31" i="2" s="1"/>
  <c r="J32" i="2" s="1"/>
  <c r="M30" i="2"/>
  <c r="M31" i="2" s="1"/>
  <c r="M32" i="2" s="1"/>
  <c r="AA10" i="1"/>
  <c r="V9" i="2"/>
  <c r="P30" i="1"/>
  <c r="P32" i="1" s="1"/>
  <c r="O30" i="1"/>
  <c r="O31" i="1" s="1"/>
  <c r="O32" i="1" s="1"/>
  <c r="U30" i="1"/>
  <c r="U31" i="1" s="1"/>
  <c r="U32" i="1" s="1"/>
  <c r="V30" i="1"/>
  <c r="V31" i="1" s="1"/>
  <c r="V32" i="1" s="1"/>
  <c r="R30" i="1"/>
  <c r="R31" i="1" s="1"/>
  <c r="R32" i="1" s="1"/>
  <c r="S30" i="1"/>
  <c r="S31" i="1" s="1"/>
  <c r="S32" i="1" s="1"/>
  <c r="N30" i="1"/>
  <c r="N31" i="1" s="1"/>
  <c r="Q30" i="1"/>
  <c r="Q31" i="1" s="1"/>
  <c r="Q32" i="1" s="1"/>
  <c r="M30" i="1"/>
  <c r="L30" i="1"/>
  <c r="L31" i="1" s="1"/>
  <c r="L32" i="1" s="1"/>
  <c r="J30" i="1"/>
  <c r="J31" i="1" s="1"/>
  <c r="J32" i="1" s="1"/>
  <c r="AA11" i="1"/>
  <c r="I32" i="1"/>
  <c r="F33" i="1"/>
  <c r="G33" i="1" s="1"/>
  <c r="H33" i="1" s="1"/>
  <c r="T31" i="2"/>
  <c r="T32" i="2" s="1"/>
  <c r="U32" i="2"/>
  <c r="G33" i="2"/>
  <c r="Q30" i="2"/>
  <c r="V10" i="2"/>
  <c r="V30" i="2" l="1"/>
  <c r="N32" i="1"/>
  <c r="AA30" i="1"/>
  <c r="M31" i="1"/>
  <c r="M32" i="1" s="1"/>
  <c r="I33" i="1"/>
  <c r="J33" i="1" s="1"/>
  <c r="H33" i="2"/>
  <c r="I33" i="2" s="1"/>
  <c r="Q31" i="2"/>
  <c r="V31" i="2" s="1"/>
  <c r="K31" i="1"/>
  <c r="AA31" i="1" s="1"/>
  <c r="Q32" i="2" l="1"/>
  <c r="J33" i="2"/>
  <c r="K33" i="2" s="1"/>
  <c r="L33" i="2" s="1"/>
  <c r="M33" i="2" s="1"/>
  <c r="N33" i="2" s="1"/>
  <c r="O33" i="2" s="1"/>
  <c r="P33" i="2" s="1"/>
  <c r="K32" i="1"/>
  <c r="K33" i="1" s="1"/>
  <c r="L33" i="1" s="1"/>
  <c r="M33" i="1" s="1"/>
  <c r="N33" i="1" s="1"/>
  <c r="O33" i="1" s="1"/>
  <c r="P33" i="1" s="1"/>
  <c r="Q33" i="1" s="1"/>
  <c r="R33" i="1" s="1"/>
  <c r="S33" i="1" s="1"/>
  <c r="T33" i="1" s="1"/>
  <c r="U33" i="1" s="1"/>
  <c r="V33" i="1" s="1"/>
  <c r="W33" i="1" s="1"/>
  <c r="X33" i="1" s="1"/>
  <c r="Y33" i="1" s="1"/>
  <c r="Z33" i="1" s="1"/>
  <c r="Q33" i="2" l="1"/>
  <c r="R33" i="2" s="1"/>
  <c r="S33" i="2" s="1"/>
  <c r="T33" i="2" s="1"/>
  <c r="U33" i="2" s="1"/>
</calcChain>
</file>

<file path=xl/sharedStrings.xml><?xml version="1.0" encoding="utf-8"?>
<sst xmlns="http://schemas.openxmlformats.org/spreadsheetml/2006/main" count="258" uniqueCount="127">
  <si>
    <t>（単位：円）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</si>
  <si>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</si>
  <si>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</si>
  <si>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</si>
  <si>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</si>
  <si>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</si>
  <si>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</si>
  <si>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</si>
  <si>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</si>
  <si>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</si>
  <si>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</si>
  <si>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</si>
  <si>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</si>
  <si>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</si>
  <si>
    <t>備考（計算根拠等）</t>
  </si>
  <si>
    <t>利用者見込数（人）（Ａ）</t>
  </si>
  <si>
    <t>開所予定日数（日）</t>
  </si>
  <si>
    <t>月間延べ利用者数（人）</t>
  </si>
  <si>
    <t>事業活動</t>
  </si>
  <si>
    <t>収入見込</t>
  </si>
  <si>
    <t>福祉事業</t>
  </si>
  <si>
    <t>訓練等給付費</t>
  </si>
  <si>
    <t>合計（Ｂ）月間収入</t>
  </si>
  <si>
    <t>支出見込</t>
  </si>
  <si>
    <t>職員人件費
（給与・賞与・法定福利費・交通費）</t>
  </si>
  <si>
    <t>家賃</t>
  </si>
  <si>
    <t>水道光熱費</t>
  </si>
  <si>
    <t>通信運搬費</t>
  </si>
  <si>
    <t>電話代、ネット代、資料印刷・発送代</t>
  </si>
  <si>
    <t>備品購入</t>
  </si>
  <si>
    <t>職員採用媒体費用</t>
  </si>
  <si>
    <t>LITALICO仕事ナビ掲載費</t>
  </si>
  <si>
    <t>初年度のみプレミアプラン契約</t>
  </si>
  <si>
    <t>諸経費（事務費等）</t>
  </si>
  <si>
    <t>複合機リース</t>
  </si>
  <si>
    <t>ウォーターサーバー</t>
  </si>
  <si>
    <t>広告費（リスティング）</t>
  </si>
  <si>
    <t>食事提供</t>
  </si>
  <si>
    <t>物件初期費用</t>
  </si>
  <si>
    <t>ビル工事費(相談室/壁)</t>
  </si>
  <si>
    <t>加盟金</t>
  </si>
  <si>
    <t>ロイヤリティ</t>
  </si>
  <si>
    <t>売上5%※利用定員に対する1日平均通所者数50%以上時</t>
  </si>
  <si>
    <t>合計（Ｃ）月間支出</t>
  </si>
  <si>
    <t>収支差額（Ｂ－Ｃ）</t>
  </si>
  <si>
    <t>累計資金推移</t>
  </si>
  <si>
    <r>
      <rPr>
        <sz val="9"/>
        <color theme="1"/>
        <rFont val="ＭＳ Ｐゴシック"/>
        <family val="3"/>
        <charset val="128"/>
      </rPr>
      <t>（単位：円）</t>
    </r>
  </si>
  <si>
    <r>
      <rPr>
        <sz val="9"/>
        <color theme="1"/>
        <rFont val="Calibri"/>
        <family val="2"/>
      </rPr>
      <t>1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</si>
  <si>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2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</si>
  <si>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3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</si>
  <si>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4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</si>
  <si>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5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</si>
  <si>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6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</si>
  <si>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7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</si>
  <si>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8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</si>
  <si>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9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</si>
  <si>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10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</si>
  <si>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11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</si>
  <si>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12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</si>
  <si>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1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</si>
  <si>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2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</si>
  <si>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3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</si>
  <si>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4</t>
    </r>
    <r>
      <rPr>
        <sz val="9"/>
        <color theme="1"/>
        <rFont val="ＭＳ Ｐゴシック"/>
        <family val="3"/>
        <charset val="128"/>
      </rPr>
      <t>月</t>
    </r>
  </si>
  <si>
    <r>
      <rPr>
        <sz val="9"/>
        <color theme="1"/>
        <rFont val="Calibri"/>
        <family val="2"/>
      </rPr>
      <t>5月</t>
    </r>
  </si>
  <si>
    <r>
      <rPr>
        <sz val="9"/>
        <color theme="1"/>
        <rFont val="Calibri"/>
        <family val="2"/>
      </rPr>
      <t>6月</t>
    </r>
  </si>
  <si>
    <r>
      <rPr>
        <sz val="9"/>
        <color theme="1"/>
        <rFont val="ＭＳ Ｐゴシック"/>
        <family val="3"/>
        <charset val="128"/>
      </rPr>
      <t>合計</t>
    </r>
  </si>
  <si>
    <r>
      <rPr>
        <sz val="9"/>
        <color theme="1"/>
        <rFont val="ＭＳ Ｐゴシック"/>
        <family val="3"/>
        <charset val="128"/>
      </rPr>
      <t>備考（計算根拠等）</t>
    </r>
  </si>
  <si>
    <r>
      <rPr>
        <sz val="9"/>
        <color theme="1"/>
        <rFont val="ＭＳ Ｐゴシック"/>
        <family val="3"/>
        <charset val="128"/>
      </rPr>
      <t>利用者見込数（人）（Ａ）</t>
    </r>
  </si>
  <si>
    <r>
      <rPr>
        <sz val="9"/>
        <color theme="1"/>
        <rFont val="ＭＳ Ｐゴシック"/>
        <family val="3"/>
        <charset val="128"/>
      </rPr>
      <t>開所予定日数（日）</t>
    </r>
  </si>
  <si>
    <r>
      <rPr>
        <sz val="9"/>
        <color theme="1"/>
        <rFont val="ＭＳ Ｐゴシック"/>
        <family val="3"/>
        <charset val="128"/>
      </rPr>
      <t>月間延べ利用者数（人）</t>
    </r>
  </si>
  <si>
    <r>
      <rPr>
        <sz val="9"/>
        <color theme="1"/>
        <rFont val="ＭＳ Ｐゴシック"/>
        <family val="3"/>
        <charset val="128"/>
      </rPr>
      <t>福祉事業活動</t>
    </r>
  </si>
  <si>
    <r>
      <rPr>
        <sz val="9"/>
        <color theme="1"/>
        <rFont val="ＭＳ Ｐゴシック"/>
        <family val="3"/>
        <charset val="128"/>
      </rPr>
      <t>収入見込</t>
    </r>
  </si>
  <si>
    <r>
      <rPr>
        <sz val="9"/>
        <color theme="1"/>
        <rFont val="ＭＳ Ｐゴシック"/>
        <family val="3"/>
        <charset val="128"/>
      </rPr>
      <t>訓練等給付費</t>
    </r>
  </si>
  <si>
    <r>
      <rPr>
        <sz val="9"/>
        <color theme="1"/>
        <rFont val="ＭＳ Ｐゴシック"/>
        <family val="3"/>
        <charset val="128"/>
      </rPr>
      <t>合計（Ｂ）月間収入</t>
    </r>
  </si>
  <si>
    <r>
      <rPr>
        <sz val="9"/>
        <color theme="1"/>
        <rFont val="ＭＳ Ｐゴシック"/>
        <family val="3"/>
        <charset val="128"/>
      </rPr>
      <t>事業所費用（法人</t>
    </r>
    <r>
      <rPr>
        <sz val="9"/>
        <color theme="1"/>
        <rFont val="Calibri"/>
        <family val="2"/>
      </rPr>
      <t>A</t>
    </r>
    <r>
      <rPr>
        <sz val="9"/>
        <color theme="1"/>
        <rFont val="ＭＳ Ｐゴシック"/>
        <family val="3"/>
        <charset val="128"/>
      </rPr>
      <t>費用）</t>
    </r>
  </si>
  <si>
    <r>
      <rPr>
        <sz val="9"/>
        <color theme="1"/>
        <rFont val="ＭＳ Ｐゴシック"/>
        <family val="3"/>
        <charset val="128"/>
      </rPr>
      <t>支出見込</t>
    </r>
  </si>
  <si>
    <t>施設外担当職員人件費
（給与・賞与・法定福利費・交通費）</t>
  </si>
  <si>
    <r>
      <rPr>
        <sz val="9"/>
        <color theme="1"/>
        <rFont val="ＭＳ Ｐゴシック"/>
        <family val="3"/>
        <charset val="128"/>
      </rPr>
      <t>法人</t>
    </r>
    <r>
      <rPr>
        <sz val="9"/>
        <color theme="1"/>
        <rFont val="Calibri"/>
        <family val="2"/>
      </rPr>
      <t>A</t>
    </r>
    <r>
      <rPr>
        <sz val="9"/>
        <color theme="1"/>
        <rFont val="ＭＳ Ｐゴシック"/>
        <family val="3"/>
        <charset val="128"/>
      </rPr>
      <t>月間支出</t>
    </r>
  </si>
  <si>
    <r>
      <rPr>
        <sz val="9"/>
        <color theme="1"/>
        <rFont val="ＭＳ Ｐゴシック"/>
        <family val="3"/>
        <charset val="128"/>
      </rPr>
      <t>収支差額（Ｂ－Ｃ）</t>
    </r>
  </si>
  <si>
    <r>
      <rPr>
        <sz val="9"/>
        <color theme="1"/>
        <rFont val="ＭＳ Ｐゴシック"/>
        <family val="3"/>
        <charset val="128"/>
      </rPr>
      <t>累計資金推移</t>
    </r>
  </si>
  <si>
    <t>食事提供体制加算</t>
    <rPh sb="0" eb="2">
      <t>ショクジ</t>
    </rPh>
    <rPh sb="2" eb="4">
      <t>テイキョウ</t>
    </rPh>
    <rPh sb="4" eb="6">
      <t>タイセイ</t>
    </rPh>
    <rPh sb="6" eb="8">
      <t>カサン</t>
    </rPh>
    <phoneticPr fontId="18"/>
  </si>
  <si>
    <t>食事提供体制加算</t>
    <rPh sb="0" eb="6">
      <t>ショクジテイキョウタイセイ</t>
    </rPh>
    <rPh sb="6" eb="8">
      <t>カサン</t>
    </rPh>
    <phoneticPr fontId="18"/>
  </si>
  <si>
    <t>30（単位）×11.14×月間延べ利用者数</t>
    <phoneticPr fontId="18"/>
  </si>
  <si>
    <r>
      <t>30</t>
    </r>
    <r>
      <rPr>
        <sz val="8"/>
        <color theme="1"/>
        <rFont val="ＭＳ Ｐゴシック"/>
        <family val="2"/>
        <charset val="128"/>
      </rPr>
      <t>（単位）×</t>
    </r>
    <r>
      <rPr>
        <sz val="8"/>
        <color theme="1"/>
        <rFont val="ＭＳ Ｐゴシック"/>
        <family val="3"/>
        <charset val="128"/>
      </rPr>
      <t>11.14</t>
    </r>
    <r>
      <rPr>
        <sz val="8"/>
        <color theme="1"/>
        <rFont val="ＭＳ Ｐゴシック"/>
        <family val="2"/>
        <charset val="128"/>
      </rPr>
      <t>×月間延べ利用者数</t>
    </r>
    <phoneticPr fontId="18"/>
  </si>
  <si>
    <t>515円（1食）×月間延べ利用者数</t>
    <rPh sb="3" eb="4">
      <t>エン</t>
    </rPh>
    <rPh sb="6" eb="7">
      <t>ショク</t>
    </rPh>
    <rPh sb="9" eb="11">
      <t>ゲッカン</t>
    </rPh>
    <rPh sb="11" eb="12">
      <t>ノ</t>
    </rPh>
    <rPh sb="13" eb="17">
      <t>リヨウシャスウ</t>
    </rPh>
    <phoneticPr fontId="18"/>
  </si>
  <si>
    <r>
      <t>10</t>
    </r>
    <r>
      <rPr>
        <sz val="9"/>
        <color theme="1"/>
        <rFont val="ＭＳ Ｐゴシック"/>
        <family val="2"/>
        <charset val="128"/>
      </rPr>
      <t>月</t>
    </r>
    <rPh sb="2" eb="3">
      <t>ガツ</t>
    </rPh>
    <phoneticPr fontId="18"/>
  </si>
  <si>
    <r>
      <t>11</t>
    </r>
    <r>
      <rPr>
        <sz val="9"/>
        <color theme="1"/>
        <rFont val="ＭＳ Ｐゴシック"/>
        <family val="2"/>
        <charset val="128"/>
      </rPr>
      <t>月</t>
    </r>
    <rPh sb="2" eb="3">
      <t>ガツ</t>
    </rPh>
    <phoneticPr fontId="18"/>
  </si>
  <si>
    <t>就労移行支援体制加算</t>
    <rPh sb="0" eb="10">
      <t>シュウロウイコウシエンタイセイカサン</t>
    </rPh>
    <phoneticPr fontId="18"/>
  </si>
  <si>
    <r>
      <t>12月</t>
    </r>
    <r>
      <rPr>
        <sz val="9"/>
        <color theme="1"/>
        <rFont val="ＭＳ Ｐゴシック"/>
        <family val="2"/>
        <charset val="128"/>
      </rPr>
      <t/>
    </r>
  </si>
  <si>
    <r>
      <t>1月</t>
    </r>
    <r>
      <rPr>
        <sz val="9"/>
        <color theme="1"/>
        <rFont val="ＭＳ Ｐゴシック"/>
        <family val="2"/>
        <charset val="128"/>
      </rPr>
      <t/>
    </r>
  </si>
  <si>
    <r>
      <t>2月</t>
    </r>
    <r>
      <rPr>
        <sz val="9"/>
        <color theme="1"/>
        <rFont val="ＭＳ Ｐゴシック"/>
        <family val="2"/>
        <charset val="128"/>
      </rPr>
      <t/>
    </r>
  </si>
  <si>
    <r>
      <t>3月</t>
    </r>
    <r>
      <rPr>
        <sz val="9"/>
        <color theme="1"/>
        <rFont val="ＭＳ Ｐゴシック"/>
        <family val="2"/>
        <charset val="128"/>
      </rPr>
      <t/>
    </r>
  </si>
  <si>
    <r>
      <rPr>
        <sz val="9"/>
        <color theme="1"/>
        <rFont val="Calibri"/>
        <family val="2"/>
      </rPr>
      <t>7月</t>
    </r>
    <r>
      <rPr>
        <sz val="11"/>
        <color theme="1"/>
        <rFont val="Calibri"/>
        <family val="2"/>
        <charset val="128"/>
        <scheme val="minor"/>
      </rPr>
      <t/>
    </r>
  </si>
  <si>
    <r>
      <rPr>
        <sz val="9"/>
        <color theme="1"/>
        <rFont val="Calibri"/>
        <family val="2"/>
      </rPr>
      <t>8月</t>
    </r>
    <r>
      <rPr>
        <sz val="11"/>
        <color theme="1"/>
        <rFont val="Calibri"/>
        <family val="2"/>
        <charset val="128"/>
        <scheme val="minor"/>
      </rPr>
      <t/>
    </r>
  </si>
  <si>
    <r>
      <rPr>
        <sz val="9"/>
        <color theme="1"/>
        <rFont val="Calibri"/>
        <family val="2"/>
      </rPr>
      <t>9月</t>
    </r>
    <r>
      <rPr>
        <sz val="11"/>
        <color theme="1"/>
        <rFont val="Calibri"/>
        <family val="2"/>
        <charset val="128"/>
        <scheme val="minor"/>
      </rPr>
      <t/>
    </r>
  </si>
  <si>
    <r>
      <rPr>
        <sz val="9"/>
        <color theme="1"/>
        <rFont val="Calibri"/>
        <family val="2"/>
      </rPr>
      <t>10月</t>
    </r>
    <r>
      <rPr>
        <sz val="11"/>
        <color theme="1"/>
        <rFont val="Calibri"/>
        <family val="2"/>
        <charset val="128"/>
        <scheme val="minor"/>
      </rPr>
      <t/>
    </r>
  </si>
  <si>
    <r>
      <rPr>
        <sz val="9"/>
        <color theme="1"/>
        <rFont val="Calibri"/>
        <family val="2"/>
      </rPr>
      <t>11月</t>
    </r>
    <r>
      <rPr>
        <sz val="11"/>
        <color theme="1"/>
        <rFont val="Calibri"/>
        <family val="2"/>
        <charset val="128"/>
        <scheme val="minor"/>
      </rPr>
      <t/>
    </r>
  </si>
  <si>
    <r>
      <rPr>
        <sz val="9"/>
        <color theme="1"/>
        <rFont val="Calibri"/>
        <family val="2"/>
      </rPr>
      <t>12月</t>
    </r>
    <r>
      <rPr>
        <sz val="11"/>
        <color theme="1"/>
        <rFont val="Calibri"/>
        <family val="2"/>
        <charset val="128"/>
        <scheme val="minor"/>
      </rPr>
      <t/>
    </r>
  </si>
  <si>
    <r>
      <rPr>
        <sz val="9"/>
        <color theme="1"/>
        <rFont val="Calibri"/>
        <family val="2"/>
      </rPr>
      <t>1月</t>
    </r>
    <r>
      <rPr>
        <sz val="11"/>
        <color theme="1"/>
        <rFont val="Calibri"/>
        <family val="2"/>
        <charset val="128"/>
        <scheme val="minor"/>
      </rPr>
      <t/>
    </r>
  </si>
  <si>
    <r>
      <rPr>
        <sz val="9"/>
        <color theme="1"/>
        <rFont val="Calibri"/>
        <family val="2"/>
      </rPr>
      <t>2月</t>
    </r>
    <r>
      <rPr>
        <sz val="11"/>
        <color theme="1"/>
        <rFont val="Calibri"/>
        <family val="2"/>
        <charset val="128"/>
        <scheme val="minor"/>
      </rPr>
      <t/>
    </r>
  </si>
  <si>
    <r>
      <rPr>
        <sz val="9"/>
        <color theme="1"/>
        <rFont val="Calibri"/>
        <family val="2"/>
      </rPr>
      <t>3月</t>
    </r>
    <r>
      <rPr>
        <sz val="11"/>
        <color theme="1"/>
        <rFont val="Calibri"/>
        <family val="2"/>
        <charset val="128"/>
        <scheme val="minor"/>
      </rPr>
      <t/>
    </r>
  </si>
  <si>
    <r>
      <rPr>
        <sz val="9"/>
        <color theme="1"/>
        <rFont val="ＭＳ Ｐゴシック"/>
        <family val="2"/>
        <charset val="128"/>
      </rPr>
      <t>ポチパス</t>
    </r>
    <r>
      <rPr>
        <sz val="9"/>
        <color theme="1"/>
        <rFont val="ＭＳ ゴシック"/>
        <family val="3"/>
        <charset val="128"/>
      </rPr>
      <t>使用料（業務管理システム）</t>
    </r>
    <phoneticPr fontId="18"/>
  </si>
  <si>
    <t>月額費用5,500円</t>
    <rPh sb="0" eb="4">
      <t>ゲツガクヒヨウ</t>
    </rPh>
    <rPh sb="9" eb="10">
      <t>エン</t>
    </rPh>
    <phoneticPr fontId="18"/>
  </si>
  <si>
    <t>初期費用44,000円(にじげん特別価格)、月額費用5,500円</t>
    <rPh sb="0" eb="4">
      <t>ショキヒヨウ</t>
    </rPh>
    <rPh sb="10" eb="11">
      <t>エン</t>
    </rPh>
    <rPh sb="16" eb="20">
      <t>トクベツカカク</t>
    </rPh>
    <rPh sb="22" eb="26">
      <t>ゲツガクヒヨウ</t>
    </rPh>
    <rPh sb="31" eb="32">
      <t>エン</t>
    </rPh>
    <phoneticPr fontId="18"/>
  </si>
  <si>
    <t>合計（Ｂ）月間収入</t>
    <phoneticPr fontId="18"/>
  </si>
  <si>
    <t>処遇改善加算</t>
    <rPh sb="0" eb="4">
      <t>ショグウカイゼン</t>
    </rPh>
    <rPh sb="4" eb="6">
      <t>カサン</t>
    </rPh>
    <phoneticPr fontId="18"/>
  </si>
  <si>
    <t>処遇改善加算</t>
    <phoneticPr fontId="18"/>
  </si>
  <si>
    <r>
      <rPr>
        <sz val="8"/>
        <color theme="1"/>
        <rFont val="ＭＳ Ｐゴシック"/>
        <family val="3"/>
        <charset val="128"/>
      </rPr>
      <t>利用者6人に対し</t>
    </r>
    <r>
      <rPr>
        <sz val="8"/>
        <color theme="1"/>
        <rFont val="Calibri"/>
        <family val="2"/>
      </rPr>
      <t>1</t>
    </r>
    <r>
      <rPr>
        <sz val="8"/>
        <color theme="1"/>
        <rFont val="ＭＳ Ｐゴシック"/>
        <family val="3"/>
        <charset val="128"/>
      </rPr>
      <t>人の人員配置が追加で必要</t>
    </r>
    <rPh sb="16" eb="18">
      <t>ツイカ</t>
    </rPh>
    <rPh sb="19" eb="21">
      <t>ヒツヨウ</t>
    </rPh>
    <phoneticPr fontId="18"/>
  </si>
  <si>
    <t>月間支出</t>
    <phoneticPr fontId="18"/>
  </si>
  <si>
    <r>
      <t>2024</t>
    </r>
    <r>
      <rPr>
        <b/>
        <sz val="16"/>
        <color theme="1"/>
        <rFont val="ＭＳ ゴシック"/>
        <family val="3"/>
        <charset val="128"/>
      </rPr>
      <t>年度報酬改定実施後　にじげん収支シミュレーション（施設外なし・人員配置</t>
    </r>
    <r>
      <rPr>
        <b/>
        <sz val="16"/>
        <color theme="1"/>
        <rFont val="Calibri"/>
        <family val="2"/>
        <scheme val="minor"/>
      </rPr>
      <t>6</t>
    </r>
    <r>
      <rPr>
        <b/>
        <sz val="16"/>
        <color theme="1"/>
        <rFont val="ＭＳ ゴシック"/>
        <family val="3"/>
        <charset val="128"/>
      </rPr>
      <t>対</t>
    </r>
    <r>
      <rPr>
        <b/>
        <sz val="16"/>
        <color theme="1"/>
        <rFont val="Calibri"/>
        <family val="2"/>
        <scheme val="minor"/>
      </rPr>
      <t>1</t>
    </r>
    <r>
      <rPr>
        <b/>
        <sz val="16"/>
        <color theme="1"/>
        <rFont val="ＭＳ ゴシック"/>
        <family val="3"/>
        <charset val="128"/>
      </rPr>
      <t>・東京都</t>
    </r>
    <r>
      <rPr>
        <b/>
        <sz val="16"/>
        <color theme="1"/>
        <rFont val="Calibri"/>
        <family val="2"/>
        <scheme val="minor"/>
      </rPr>
      <t>23</t>
    </r>
    <r>
      <rPr>
        <b/>
        <sz val="16"/>
        <color theme="1"/>
        <rFont val="ＭＳ ゴシック"/>
        <family val="3"/>
        <charset val="128"/>
      </rPr>
      <t>区想定）</t>
    </r>
    <rPh sb="4" eb="6">
      <t>ネンド</t>
    </rPh>
    <rPh sb="6" eb="10">
      <t>ホウシュウカイテイ</t>
    </rPh>
    <rPh sb="10" eb="13">
      <t>ジッシゴ</t>
    </rPh>
    <rPh sb="35" eb="39">
      <t>ジンインハイチ</t>
    </rPh>
    <rPh sb="40" eb="41">
      <t>タイ</t>
    </rPh>
    <rPh sb="43" eb="46">
      <t>トウキョウト</t>
    </rPh>
    <rPh sb="48" eb="49">
      <t>ク</t>
    </rPh>
    <rPh sb="49" eb="51">
      <t>ソウテイ</t>
    </rPh>
    <phoneticPr fontId="18"/>
  </si>
  <si>
    <r>
      <t>2024</t>
    </r>
    <r>
      <rPr>
        <b/>
        <sz val="16"/>
        <color theme="1"/>
        <rFont val="ＭＳ ゴシック"/>
        <family val="3"/>
        <charset val="128"/>
      </rPr>
      <t>年度報酬改定実施後　にじげん収支シミュレーション（施設外就労実施時・人員配置</t>
    </r>
    <r>
      <rPr>
        <b/>
        <sz val="16"/>
        <color theme="1"/>
        <rFont val="Calibri"/>
        <family val="3"/>
      </rPr>
      <t>6</t>
    </r>
    <r>
      <rPr>
        <b/>
        <sz val="16"/>
        <color theme="1"/>
        <rFont val="ＭＳ ゴシック"/>
        <family val="3"/>
        <charset val="128"/>
      </rPr>
      <t>対</t>
    </r>
    <r>
      <rPr>
        <b/>
        <sz val="16"/>
        <color theme="1"/>
        <rFont val="Calibri"/>
        <family val="3"/>
      </rPr>
      <t>1</t>
    </r>
    <r>
      <rPr>
        <b/>
        <sz val="16"/>
        <color theme="1"/>
        <rFont val="ＭＳ ゴシック"/>
        <family val="3"/>
        <charset val="128"/>
      </rPr>
      <t>・東京都</t>
    </r>
    <r>
      <rPr>
        <b/>
        <sz val="16"/>
        <color theme="1"/>
        <rFont val="Calibri"/>
        <family val="2"/>
        <scheme val="minor"/>
      </rPr>
      <t>23</t>
    </r>
    <r>
      <rPr>
        <b/>
        <sz val="16"/>
        <color theme="1"/>
        <rFont val="ＭＳ ゴシック"/>
        <family val="3"/>
        <charset val="128"/>
      </rPr>
      <t>区想定）</t>
    </r>
    <rPh sb="4" eb="6">
      <t>ネンド</t>
    </rPh>
    <rPh sb="6" eb="10">
      <t>ホウシュウカイテイ</t>
    </rPh>
    <rPh sb="10" eb="13">
      <t>ジッシゴ</t>
    </rPh>
    <rPh sb="32" eb="34">
      <t>シュウロウ</t>
    </rPh>
    <rPh sb="34" eb="36">
      <t>ジッシ</t>
    </rPh>
    <rPh sb="36" eb="37">
      <t>トキ</t>
    </rPh>
    <rPh sb="46" eb="49">
      <t>トウキョウト</t>
    </rPh>
    <rPh sb="51" eb="52">
      <t>ク</t>
    </rPh>
    <rPh sb="52" eb="54">
      <t>ソウテイ</t>
    </rPh>
    <phoneticPr fontId="18"/>
  </si>
  <si>
    <r>
      <t>2024</t>
    </r>
    <r>
      <rPr>
        <b/>
        <sz val="16"/>
        <color theme="1"/>
        <rFont val="ＭＳ ゴシック"/>
        <family val="2"/>
        <charset val="128"/>
      </rPr>
      <t>年度報酬改定実施後　にじげん収支シミュレーション（就労移行支援体制加算取得時・人員配置</t>
    </r>
    <r>
      <rPr>
        <b/>
        <sz val="16"/>
        <color theme="1"/>
        <rFont val="Calibri"/>
        <family val="2"/>
      </rPr>
      <t>6</t>
    </r>
    <r>
      <rPr>
        <b/>
        <sz val="16"/>
        <color theme="1"/>
        <rFont val="ＭＳ ゴシック"/>
        <family val="2"/>
        <charset val="128"/>
      </rPr>
      <t>対</t>
    </r>
    <r>
      <rPr>
        <b/>
        <sz val="16"/>
        <color theme="1"/>
        <rFont val="Calibri"/>
        <family val="2"/>
      </rPr>
      <t>1</t>
    </r>
    <r>
      <rPr>
        <b/>
        <sz val="16"/>
        <color theme="1"/>
        <rFont val="ＭＳ ゴシック"/>
        <family val="2"/>
        <charset val="128"/>
      </rPr>
      <t>・東京都</t>
    </r>
    <r>
      <rPr>
        <b/>
        <sz val="16"/>
        <color theme="1"/>
        <rFont val="Calibri"/>
        <family val="2"/>
      </rPr>
      <t>23</t>
    </r>
    <r>
      <rPr>
        <b/>
        <sz val="16"/>
        <color theme="1"/>
        <rFont val="ＭＳ ゴシック"/>
        <family val="2"/>
        <charset val="128"/>
      </rPr>
      <t>区想定）</t>
    </r>
    <rPh sb="29" eb="39">
      <t>シュウロウイコウシエンタイセイカサン</t>
    </rPh>
    <rPh sb="39" eb="42">
      <t>シュトクジ</t>
    </rPh>
    <phoneticPr fontId="18"/>
  </si>
  <si>
    <r>
      <t>2024</t>
    </r>
    <r>
      <rPr>
        <b/>
        <sz val="16"/>
        <color theme="1"/>
        <rFont val="ＭＳ ゴシック"/>
        <family val="2"/>
        <charset val="128"/>
      </rPr>
      <t>年度報酬改定実施後　にじげん収支シミュレーション（施設外就労実施及び就労移行支援体制加算取得時・人員配置</t>
    </r>
    <r>
      <rPr>
        <b/>
        <sz val="16"/>
        <color theme="1"/>
        <rFont val="Calibri"/>
        <family val="2"/>
      </rPr>
      <t>6</t>
    </r>
    <r>
      <rPr>
        <b/>
        <sz val="16"/>
        <color theme="1"/>
        <rFont val="ＭＳ ゴシック"/>
        <family val="2"/>
        <charset val="128"/>
      </rPr>
      <t>対</t>
    </r>
    <r>
      <rPr>
        <b/>
        <sz val="16"/>
        <color theme="1"/>
        <rFont val="Calibri"/>
        <family val="2"/>
      </rPr>
      <t>1</t>
    </r>
    <r>
      <rPr>
        <b/>
        <sz val="16"/>
        <color theme="1"/>
        <rFont val="ＭＳ Ｐゴシック"/>
        <family val="2"/>
        <charset val="128"/>
      </rPr>
      <t>・</t>
    </r>
    <r>
      <rPr>
        <b/>
        <sz val="16"/>
        <color theme="1"/>
        <rFont val="ＭＳ ゴシック"/>
        <family val="2"/>
        <charset val="128"/>
      </rPr>
      <t>東京都</t>
    </r>
    <r>
      <rPr>
        <b/>
        <sz val="16"/>
        <color theme="1"/>
        <rFont val="Calibri"/>
        <family val="2"/>
      </rPr>
      <t>23</t>
    </r>
    <r>
      <rPr>
        <b/>
        <sz val="16"/>
        <color theme="1"/>
        <rFont val="ＭＳ ゴシック"/>
        <family val="2"/>
        <charset val="128"/>
      </rPr>
      <t>区想定）</t>
    </r>
    <rPh sb="29" eb="34">
      <t>シセツガイシュウロウ</t>
    </rPh>
    <rPh sb="34" eb="36">
      <t>ジッシ</t>
    </rPh>
    <rPh sb="36" eb="37">
      <t>オヨ</t>
    </rPh>
    <phoneticPr fontId="18"/>
  </si>
  <si>
    <t>処遇改善加算からの支給(月給・賞与)</t>
    <rPh sb="0" eb="4">
      <t>ショグウカイゼン</t>
    </rPh>
    <rPh sb="4" eb="6">
      <t>カサン</t>
    </rPh>
    <rPh sb="9" eb="11">
      <t>シキュウ</t>
    </rPh>
    <rPh sb="12" eb="14">
      <t>ゲッキュウ</t>
    </rPh>
    <rPh sb="15" eb="17">
      <t>ショウヨ</t>
    </rPh>
    <phoneticPr fontId="18"/>
  </si>
  <si>
    <t>500円（1食）×月間延べ利用者数</t>
    <rPh sb="3" eb="4">
      <t>エン</t>
    </rPh>
    <rPh sb="6" eb="7">
      <t>ショク</t>
    </rPh>
    <rPh sb="9" eb="11">
      <t>ゲッカン</t>
    </rPh>
    <rPh sb="11" eb="12">
      <t>ノ</t>
    </rPh>
    <rPh sb="13" eb="17">
      <t>リヨウシャスウ</t>
    </rPh>
    <phoneticPr fontId="18"/>
  </si>
  <si>
    <t>処遇改善加算Ⅰ(9.3％)</t>
    <rPh sb="0" eb="6">
      <t>ショグウカイゼンカサン</t>
    </rPh>
    <phoneticPr fontId="18"/>
  </si>
  <si>
    <t>月給：サビ管（管理者兼務）4万円、支援員各2万円</t>
    <phoneticPr fontId="18"/>
  </si>
  <si>
    <t>人員配置＝6：1
サビ管1名（管理者兼務）32万円、支援員1名22万円、職業指導員3名22万円
※保険会社負担分込</t>
    <rPh sb="0" eb="4">
      <t>ジンインハイチ</t>
    </rPh>
    <phoneticPr fontId="18"/>
  </si>
  <si>
    <t>月給：サビ管（管理者兼務）4万円、支援員各2.5万円</t>
    <phoneticPr fontId="18"/>
  </si>
  <si>
    <t>人員配置＝6：1
サビ管1名（管理者兼務）32万円、支援員1名21.5万円、職業指導員3名21.5万円
※保険会社負担分込</t>
    <rPh sb="0" eb="4">
      <t>ジンインハイチ</t>
    </rPh>
    <phoneticPr fontId="18"/>
  </si>
  <si>
    <r>
      <t>51（単位）×3人想定(就労者)×</t>
    </r>
    <r>
      <rPr>
        <b/>
        <sz val="8"/>
        <color rgb="FFC00000"/>
        <rFont val="ＭＳ Ｐゴシック"/>
        <family val="3"/>
        <charset val="128"/>
      </rPr>
      <t>11.14</t>
    </r>
    <r>
      <rPr>
        <b/>
        <sz val="8"/>
        <color rgb="FFC00000"/>
        <rFont val="ＭＳ Ｐゴシック"/>
        <family val="2"/>
        <charset val="128"/>
      </rPr>
      <t>×月間延べ利用者数</t>
    </r>
    <rPh sb="8" eb="9">
      <t>ニン</t>
    </rPh>
    <rPh sb="9" eb="11">
      <t>ソウテイ</t>
    </rPh>
    <rPh sb="12" eb="15">
      <t>シュウロウシャ</t>
    </rPh>
    <phoneticPr fontId="18"/>
  </si>
  <si>
    <t>月給：サビ管（管理者兼務）4万円、支援員各2万円
※6月以降、月5000円の昇給を想定</t>
    <rPh sb="27" eb="30">
      <t>ガツイコウ</t>
    </rPh>
    <rPh sb="31" eb="32">
      <t>ツキ</t>
    </rPh>
    <rPh sb="36" eb="37">
      <t>エン</t>
    </rPh>
    <rPh sb="38" eb="40">
      <t>ショウキュウ</t>
    </rPh>
    <rPh sb="41" eb="43">
      <t>ソウテイ</t>
    </rPh>
    <phoneticPr fontId="18"/>
  </si>
  <si>
    <t>月給：サビ管（管理者兼務）4万円、支援員各2.5万円
※6月以降、月5000円の昇給を想定</t>
    <rPh sb="29" eb="32">
      <t>ガツイコウ</t>
    </rPh>
    <rPh sb="33" eb="34">
      <t>ツキ</t>
    </rPh>
    <rPh sb="38" eb="39">
      <t>エン</t>
    </rPh>
    <rPh sb="40" eb="42">
      <t>ショウキュウ</t>
    </rPh>
    <rPh sb="43" eb="45">
      <t>ソウテイ</t>
    </rPh>
    <phoneticPr fontId="18"/>
  </si>
  <si>
    <r>
      <t>基本報酬（590単位）＋福祉専門職配置加算Ⅲ（6単位）679単位（平均工賃月額1万円～1万5千円）×11.14×月間延べ利用者数</t>
    </r>
    <r>
      <rPr>
        <sz val="8"/>
        <color theme="1"/>
        <rFont val="ＭＳ ゴシック"/>
        <family val="2"/>
        <charset val="128"/>
      </rPr>
      <t xml:space="preserve">
</t>
    </r>
    <r>
      <rPr>
        <sz val="8"/>
        <color theme="1"/>
        <rFont val="ＭＳ ゴシック"/>
        <family val="3"/>
        <charset val="128"/>
      </rPr>
      <t>※1単位あたり11.14で算出</t>
    </r>
    <rPh sb="8" eb="10">
      <t>タンイ</t>
    </rPh>
    <rPh sb="12" eb="17">
      <t>フクシセンモンショク</t>
    </rPh>
    <rPh sb="17" eb="21">
      <t>ハイチカサン</t>
    </rPh>
    <rPh sb="24" eb="26">
      <t>タンイ</t>
    </rPh>
    <rPh sb="33" eb="39">
      <t>ヘイキンコウチンゲツガク</t>
    </rPh>
    <rPh sb="40" eb="42">
      <t>マンエン</t>
    </rPh>
    <rPh sb="44" eb="45">
      <t>マン</t>
    </rPh>
    <rPh sb="46" eb="48">
      <t>センエン</t>
    </rPh>
    <phoneticPr fontId="18"/>
  </si>
  <si>
    <r>
      <t>基本報酬（673単位）＋福祉専門職配置加算Ⅲ(6単位) 679単位（平均工賃月額1万円～1万5千円）×11.14×月間延べ利用者数</t>
    </r>
    <r>
      <rPr>
        <sz val="8"/>
        <color theme="1"/>
        <rFont val="ＭＳ ゴシック"/>
        <family val="2"/>
        <charset val="128"/>
      </rPr>
      <t xml:space="preserve">
</t>
    </r>
    <r>
      <rPr>
        <sz val="8"/>
        <color theme="1"/>
        <rFont val="ＭＳ ゴシック"/>
        <family val="3"/>
        <charset val="128"/>
      </rPr>
      <t>※1単位あたり11.14で算出
※2年目以降、工賃次第で基本報酬が上がる場合あり</t>
    </r>
    <rPh sb="8" eb="10">
      <t>タンイ</t>
    </rPh>
    <rPh sb="12" eb="17">
      <t>フクシセンモンショク</t>
    </rPh>
    <rPh sb="17" eb="21">
      <t>ハイチカサン</t>
    </rPh>
    <rPh sb="24" eb="26">
      <t>タンイ</t>
    </rPh>
    <rPh sb="34" eb="40">
      <t>ヘイキンコウチンゲツガク</t>
    </rPh>
    <rPh sb="41" eb="43">
      <t>マンエン</t>
    </rPh>
    <rPh sb="45" eb="46">
      <t>マン</t>
    </rPh>
    <rPh sb="47" eb="49">
      <t>センエン</t>
    </rPh>
    <rPh sb="84" eb="86">
      <t>ネンメ</t>
    </rPh>
    <rPh sb="86" eb="88">
      <t>イコウ</t>
    </rPh>
    <rPh sb="89" eb="93">
      <t>コウチンシダイ</t>
    </rPh>
    <rPh sb="94" eb="98">
      <t>キホンホウシュウ</t>
    </rPh>
    <rPh sb="99" eb="100">
      <t>ア</t>
    </rPh>
    <rPh sb="102" eb="104">
      <t>バアイ</t>
    </rPh>
    <phoneticPr fontId="18"/>
  </si>
  <si>
    <r>
      <t>基本報酬（673単位）＋福祉専門職配置加算Ⅲ(6単位) 679単位（平均工賃月額1万円～1万5千円）×11.14×月間延べ利用者数</t>
    </r>
    <r>
      <rPr>
        <sz val="8"/>
        <color theme="1"/>
        <rFont val="ＭＳ ゴシック"/>
        <family val="2"/>
        <charset val="128"/>
      </rPr>
      <t xml:space="preserve">
</t>
    </r>
    <r>
      <rPr>
        <sz val="8"/>
        <color theme="1"/>
        <rFont val="ＭＳ ゴシック"/>
        <family val="3"/>
        <charset val="128"/>
      </rPr>
      <t>※1単位あたり11.14で算出
※2年目以降、工賃次第で基本報酬が上がる場合あり</t>
    </r>
    <rPh sb="34" eb="40">
      <t>ヘイキンコウチンゲツガク</t>
    </rPh>
    <rPh sb="41" eb="43">
      <t>マンエン</t>
    </rPh>
    <rPh sb="45" eb="46">
      <t>マン</t>
    </rPh>
    <rPh sb="47" eb="49">
      <t>センエン</t>
    </rPh>
    <rPh sb="84" eb="86">
      <t>ネンメ</t>
    </rPh>
    <rPh sb="86" eb="88">
      <t>イコウ</t>
    </rPh>
    <rPh sb="89" eb="93">
      <t>コウチンシダイ</t>
    </rPh>
    <rPh sb="94" eb="98">
      <t>キホンホウシュウ</t>
    </rPh>
    <rPh sb="99" eb="100">
      <t>ア</t>
    </rPh>
    <rPh sb="102" eb="104">
      <t>バアイ</t>
    </rPh>
    <phoneticPr fontId="18"/>
  </si>
  <si>
    <r>
      <t>基本報酬（673単位）＋福祉専門職配置加算Ⅲ(6単位) 679単位（平均工賃月額1万円～1万5千円）×11.14×月間延べ利用者数</t>
    </r>
    <r>
      <rPr>
        <sz val="8"/>
        <color theme="1"/>
        <rFont val="ＭＳ ゴシック"/>
        <family val="2"/>
        <charset val="128"/>
      </rPr>
      <t xml:space="preserve">
</t>
    </r>
    <r>
      <rPr>
        <sz val="8"/>
        <color theme="1"/>
        <rFont val="ＭＳ ゴシック"/>
        <family val="3"/>
        <charset val="128"/>
      </rPr>
      <t>※1単位あたり11.14で算出</t>
    </r>
    <rPh sb="34" eb="40">
      <t>ヘイキンコウチンゲツガク</t>
    </rPh>
    <rPh sb="41" eb="43">
      <t>マンエン</t>
    </rPh>
    <rPh sb="45" eb="46">
      <t>マン</t>
    </rPh>
    <rPh sb="47" eb="49">
      <t>センエン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</si>
</sst>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 ;[Red]\-#,##0\ "/>
  </numFmts>
  <fonts count="36">
    <font>
      <sz val="11"/>
      <color theme="1"/>
      <name val="Calibri"/>
      <scheme val="minor"/>
    </font>
    <font>
      <sz val="11"/>
      <color theme="1"/>
      <name val="Calibri"/>
      <family val="2"/>
      <charset val="128"/>
      <scheme val="minor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11"/>
      <color theme="1"/>
      <name val="Arial"/>
      <family val="2"/>
    </font>
    <font>
      <sz val="9"/>
      <color theme="1"/>
      <name val="Calibri"/>
      <family val="2"/>
    </font>
    <font>
      <u/>
      <sz val="9"/>
      <color theme="1"/>
      <name val="Calibri"/>
      <family val="2"/>
    </font>
    <font>
      <sz val="11"/>
      <name val="Calibri"/>
      <family val="2"/>
    </font>
    <font>
      <sz val="9"/>
      <color theme="1"/>
      <name val="ＭＳ ゴシック"/>
      <family val="3"/>
      <charset val="128"/>
    </font>
    <font>
      <sz val="8"/>
      <color theme="1"/>
      <name val="Calibri"/>
      <family val="2"/>
    </font>
    <font>
      <sz val="9"/>
      <color theme="1"/>
      <name val="Arial"/>
      <family val="2"/>
    </font>
    <font>
      <sz val="10"/>
      <color theme="1"/>
      <name val="Calibri"/>
      <family val="2"/>
    </font>
    <font>
      <sz val="8"/>
      <color theme="1"/>
      <name val="MS PGothic"/>
      <family val="3"/>
      <charset val="128"/>
    </font>
    <font>
      <sz val="11"/>
      <color theme="1"/>
      <name val="MS PGothic"/>
      <family val="3"/>
      <charset val="128"/>
    </font>
    <font>
      <sz val="9"/>
      <color theme="1"/>
      <name val="MS PGothic"/>
      <family val="3"/>
      <charset val="128"/>
    </font>
    <font>
      <sz val="8"/>
      <color theme="1"/>
      <name val="ＭＳ 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Calibri"/>
      <family val="3"/>
      <charset val="128"/>
      <scheme val="minor"/>
    </font>
    <font>
      <sz val="8"/>
      <color theme="1"/>
      <name val="ＭＳ ゴシック"/>
      <family val="2"/>
      <charset val="128"/>
    </font>
    <font>
      <sz val="8"/>
      <color theme="1"/>
      <name val="ＭＳ Ｐゴシック"/>
      <family val="2"/>
      <charset val="128"/>
    </font>
    <font>
      <sz val="7.5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</font>
    <font>
      <b/>
      <sz val="16"/>
      <color theme="1"/>
      <name val="ＭＳ ゴシック"/>
      <family val="3"/>
      <charset val="128"/>
    </font>
    <font>
      <b/>
      <sz val="8"/>
      <color rgb="FFC00000"/>
      <name val="ＭＳ Ｐゴシック"/>
      <family val="2"/>
      <charset val="128"/>
    </font>
    <font>
      <b/>
      <sz val="8"/>
      <color rgb="FFC00000"/>
      <name val="ＭＳ Ｐゴシック"/>
      <family val="3"/>
      <charset val="128"/>
    </font>
    <font>
      <sz val="9"/>
      <color rgb="FFC00000"/>
      <name val="ＭＳ ゴシック"/>
      <family val="3"/>
      <charset val="128"/>
    </font>
    <font>
      <sz val="9"/>
      <color rgb="FFC00000"/>
      <name val="Calibri"/>
      <family val="2"/>
    </font>
    <font>
      <sz val="9"/>
      <name val="Calibri"/>
      <family val="2"/>
    </font>
    <font>
      <sz val="9"/>
      <color theme="1"/>
      <name val="Calibri"/>
      <family val="2"/>
      <charset val="128"/>
    </font>
    <font>
      <sz val="9"/>
      <name val="ＭＳ ゴシック"/>
      <family val="3"/>
      <charset val="128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ＭＳ ゴシック"/>
      <family val="2"/>
      <charset val="128"/>
    </font>
    <font>
      <b/>
      <sz val="16"/>
      <color theme="1"/>
      <name val="Calibri"/>
      <family val="3"/>
    </font>
    <font>
      <b/>
      <sz val="16"/>
      <color theme="1"/>
      <name val="ＭＳ Ｐゴシック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BD4B4"/>
        <bgColor rgb="FFFBD4B4"/>
      </patternFill>
    </fill>
    <fill>
      <patternFill patternType="solid">
        <fgColor rgb="FF00B0F0"/>
        <bgColor rgb="FF00B0F0"/>
      </patternFill>
    </fill>
    <fill>
      <patternFill patternType="solid">
        <fgColor rgb="FFFABF8F"/>
        <bgColor rgb="FFFABF8F"/>
      </patternFill>
    </fill>
    <fill>
      <patternFill patternType="solid">
        <fgColor rgb="FF00B0F0"/>
        <bgColor indexed="64"/>
      </patternFill>
    </fill>
  </fills>
  <borders count="1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176" fontId="5" fillId="0" borderId="10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176" fontId="5" fillId="0" borderId="16" xfId="0" applyNumberFormat="1" applyFont="1" applyBorder="1" applyAlignment="1">
      <alignment vertical="center"/>
    </xf>
    <xf numFmtId="176" fontId="5" fillId="0" borderId="17" xfId="0" applyNumberFormat="1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176" fontId="5" fillId="0" borderId="23" xfId="0" applyNumberFormat="1" applyFont="1" applyBorder="1" applyAlignment="1">
      <alignment vertical="center"/>
    </xf>
    <xf numFmtId="176" fontId="5" fillId="0" borderId="24" xfId="0" applyNumberFormat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176" fontId="5" fillId="4" borderId="28" xfId="0" applyNumberFormat="1" applyFont="1" applyFill="1" applyBorder="1" applyAlignment="1">
      <alignment vertical="center"/>
    </xf>
    <xf numFmtId="176" fontId="5" fillId="4" borderId="29" xfId="0" applyNumberFormat="1" applyFont="1" applyFill="1" applyBorder="1" applyAlignment="1">
      <alignment vertical="center"/>
    </xf>
    <xf numFmtId="176" fontId="5" fillId="0" borderId="31" xfId="0" applyNumberFormat="1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176" fontId="5" fillId="5" borderId="34" xfId="0" applyNumberFormat="1" applyFont="1" applyFill="1" applyBorder="1" applyAlignment="1">
      <alignment vertical="center"/>
    </xf>
    <xf numFmtId="0" fontId="5" fillId="4" borderId="11" xfId="0" applyFont="1" applyFill="1" applyBorder="1" applyAlignment="1">
      <alignment horizontal="center" vertical="center"/>
    </xf>
    <xf numFmtId="176" fontId="5" fillId="4" borderId="36" xfId="0" applyNumberFormat="1" applyFont="1" applyFill="1" applyBorder="1" applyAlignment="1">
      <alignment vertical="center"/>
    </xf>
    <xf numFmtId="176" fontId="5" fillId="4" borderId="37" xfId="0" applyNumberFormat="1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10" fillId="0" borderId="12" xfId="0" applyFont="1" applyBorder="1" applyAlignment="1">
      <alignment vertical="center" wrapText="1"/>
    </xf>
    <xf numFmtId="177" fontId="11" fillId="0" borderId="10" xfId="0" applyNumberFormat="1" applyFont="1" applyBorder="1" applyAlignment="1">
      <alignment vertical="center"/>
    </xf>
    <xf numFmtId="177" fontId="11" fillId="0" borderId="39" xfId="0" applyNumberFormat="1" applyFont="1" applyBorder="1" applyAlignment="1">
      <alignment vertical="center"/>
    </xf>
    <xf numFmtId="177" fontId="11" fillId="0" borderId="23" xfId="0" applyNumberFormat="1" applyFont="1" applyBorder="1" applyAlignment="1">
      <alignment vertical="center"/>
    </xf>
    <xf numFmtId="177" fontId="11" fillId="0" borderId="40" xfId="0" applyNumberFormat="1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77" fontId="11" fillId="0" borderId="41" xfId="0" applyNumberFormat="1" applyFont="1" applyBorder="1" applyAlignment="1">
      <alignment vertical="center"/>
    </xf>
    <xf numFmtId="177" fontId="5" fillId="0" borderId="16" xfId="0" applyNumberFormat="1" applyFont="1" applyBorder="1" applyAlignment="1">
      <alignment vertical="center"/>
    </xf>
    <xf numFmtId="177" fontId="5" fillId="0" borderId="41" xfId="0" applyNumberFormat="1" applyFont="1" applyBorder="1" applyAlignment="1">
      <alignment vertical="center"/>
    </xf>
    <xf numFmtId="177" fontId="5" fillId="0" borderId="39" xfId="0" applyNumberFormat="1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177" fontId="5" fillId="0" borderId="23" xfId="0" applyNumberFormat="1" applyFont="1" applyBorder="1" applyAlignment="1">
      <alignment vertical="center"/>
    </xf>
    <xf numFmtId="0" fontId="12" fillId="0" borderId="38" xfId="0" applyFont="1" applyBorder="1" applyAlignment="1">
      <alignment vertical="center"/>
    </xf>
    <xf numFmtId="176" fontId="5" fillId="5" borderId="5" xfId="0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177" fontId="5" fillId="0" borderId="4" xfId="0" applyNumberFormat="1" applyFont="1" applyBorder="1" applyAlignment="1">
      <alignment vertical="center"/>
    </xf>
    <xf numFmtId="177" fontId="5" fillId="0" borderId="43" xfId="0" applyNumberFormat="1" applyFont="1" applyBorder="1" applyAlignment="1">
      <alignment vertical="center"/>
    </xf>
    <xf numFmtId="177" fontId="5" fillId="0" borderId="44" xfId="0" applyNumberFormat="1" applyFont="1" applyBorder="1" applyAlignment="1">
      <alignment vertical="center"/>
    </xf>
    <xf numFmtId="176" fontId="5" fillId="0" borderId="33" xfId="0" applyNumberFormat="1" applyFont="1" applyBorder="1" applyAlignment="1">
      <alignment vertical="center"/>
    </xf>
    <xf numFmtId="0" fontId="5" fillId="0" borderId="45" xfId="0" applyFont="1" applyBorder="1" applyAlignment="1">
      <alignment horizontal="center" vertical="center" textRotation="255"/>
    </xf>
    <xf numFmtId="0" fontId="5" fillId="0" borderId="46" xfId="0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76" fontId="5" fillId="0" borderId="47" xfId="0" applyNumberFormat="1" applyFont="1" applyBorder="1" applyAlignment="1">
      <alignment vertical="center"/>
    </xf>
    <xf numFmtId="176" fontId="5" fillId="0" borderId="28" xfId="0" applyNumberFormat="1" applyFont="1" applyBorder="1" applyAlignment="1">
      <alignment vertical="center"/>
    </xf>
    <xf numFmtId="176" fontId="5" fillId="5" borderId="48" xfId="0" applyNumberFormat="1" applyFont="1" applyFill="1" applyBorder="1" applyAlignment="1">
      <alignment vertical="center"/>
    </xf>
    <xf numFmtId="176" fontId="5" fillId="5" borderId="24" xfId="0" applyNumberFormat="1" applyFont="1" applyFill="1" applyBorder="1" applyAlignment="1">
      <alignment vertical="center"/>
    </xf>
    <xf numFmtId="176" fontId="5" fillId="6" borderId="27" xfId="0" applyNumberFormat="1" applyFont="1" applyFill="1" applyBorder="1" applyAlignment="1">
      <alignment vertical="center"/>
    </xf>
    <xf numFmtId="176" fontId="5" fillId="6" borderId="50" xfId="0" applyNumberFormat="1" applyFont="1" applyFill="1" applyBorder="1" applyAlignment="1">
      <alignment vertical="center"/>
    </xf>
    <xf numFmtId="176" fontId="5" fillId="6" borderId="11" xfId="0" applyNumberFormat="1" applyFont="1" applyFill="1" applyBorder="1" applyAlignment="1">
      <alignment vertical="center"/>
    </xf>
    <xf numFmtId="0" fontId="5" fillId="6" borderId="51" xfId="0" applyFont="1" applyFill="1" applyBorder="1" applyAlignment="1">
      <alignment vertical="center"/>
    </xf>
    <xf numFmtId="0" fontId="8" fillId="0" borderId="12" xfId="0" applyFont="1" applyBorder="1" applyAlignment="1">
      <alignment vertical="center" wrapText="1"/>
    </xf>
    <xf numFmtId="0" fontId="12" fillId="0" borderId="32" xfId="0" applyFont="1" applyBorder="1" applyAlignment="1">
      <alignment vertical="center"/>
    </xf>
    <xf numFmtId="0" fontId="9" fillId="0" borderId="38" xfId="0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4" fillId="0" borderId="45" xfId="0" applyFont="1" applyBorder="1" applyAlignment="1">
      <alignment horizontal="center" vertical="center" textRotation="255"/>
    </xf>
    <xf numFmtId="0" fontId="14" fillId="0" borderId="46" xfId="0" applyFont="1" applyBorder="1" applyAlignment="1">
      <alignment vertical="center"/>
    </xf>
    <xf numFmtId="176" fontId="14" fillId="0" borderId="0" xfId="0" applyNumberFormat="1" applyFont="1" applyAlignment="1">
      <alignment vertical="center"/>
    </xf>
    <xf numFmtId="176" fontId="14" fillId="0" borderId="46" xfId="0" applyNumberFormat="1" applyFont="1" applyBorder="1" applyAlignment="1">
      <alignment vertical="center"/>
    </xf>
    <xf numFmtId="176" fontId="5" fillId="0" borderId="55" xfId="0" applyNumberFormat="1" applyFont="1" applyBorder="1" applyAlignment="1">
      <alignment vertical="center"/>
    </xf>
    <xf numFmtId="176" fontId="5" fillId="0" borderId="30" xfId="0" applyNumberFormat="1" applyFont="1" applyBorder="1" applyAlignment="1">
      <alignment vertical="center"/>
    </xf>
    <xf numFmtId="176" fontId="5" fillId="5" borderId="42" xfId="0" applyNumberFormat="1" applyFont="1" applyFill="1" applyBorder="1" applyAlignment="1">
      <alignment vertical="center"/>
    </xf>
    <xf numFmtId="176" fontId="5" fillId="4" borderId="54" xfId="0" applyNumberFormat="1" applyFont="1" applyFill="1" applyBorder="1" applyAlignment="1">
      <alignment vertical="center"/>
    </xf>
    <xf numFmtId="176" fontId="5" fillId="0" borderId="35" xfId="0" applyNumberFormat="1" applyFont="1" applyBorder="1" applyAlignment="1">
      <alignment vertical="center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vertical="center"/>
    </xf>
    <xf numFmtId="0" fontId="21" fillId="0" borderId="38" xfId="0" applyFont="1" applyBorder="1" applyAlignment="1">
      <alignment vertical="center"/>
    </xf>
    <xf numFmtId="176" fontId="5" fillId="0" borderId="58" xfId="0" applyNumberFormat="1" applyFont="1" applyBorder="1" applyAlignment="1">
      <alignment vertical="center"/>
    </xf>
    <xf numFmtId="176" fontId="5" fillId="0" borderId="59" xfId="0" applyNumberFormat="1" applyFont="1" applyBorder="1" applyAlignment="1">
      <alignment vertical="center"/>
    </xf>
    <xf numFmtId="0" fontId="16" fillId="0" borderId="56" xfId="0" applyFont="1" applyBorder="1" applyAlignment="1">
      <alignment vertical="center" wrapText="1"/>
    </xf>
    <xf numFmtId="0" fontId="5" fillId="0" borderId="26" xfId="0" applyFont="1" applyBorder="1" applyAlignment="1">
      <alignment vertical="center"/>
    </xf>
    <xf numFmtId="0" fontId="22" fillId="0" borderId="51" xfId="0" applyFont="1" applyBorder="1" applyAlignment="1">
      <alignment vertical="center"/>
    </xf>
    <xf numFmtId="0" fontId="5" fillId="6" borderId="26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0" fontId="5" fillId="3" borderId="65" xfId="0" applyFont="1" applyFill="1" applyBorder="1" applyAlignment="1">
      <alignment horizontal="center" vertical="center" textRotation="255"/>
    </xf>
    <xf numFmtId="0" fontId="5" fillId="0" borderId="34" xfId="0" applyFont="1" applyBorder="1" applyAlignment="1">
      <alignment horizontal="center" vertical="center"/>
    </xf>
    <xf numFmtId="176" fontId="5" fillId="0" borderId="36" xfId="0" applyNumberFormat="1" applyFont="1" applyBorder="1" applyAlignment="1">
      <alignment vertical="center"/>
    </xf>
    <xf numFmtId="177" fontId="28" fillId="0" borderId="43" xfId="0" applyNumberFormat="1" applyFont="1" applyBorder="1" applyAlignment="1">
      <alignment vertical="center"/>
    </xf>
    <xf numFmtId="0" fontId="5" fillId="0" borderId="51" xfId="0" applyFont="1" applyBorder="1" applyAlignment="1">
      <alignment vertical="center"/>
    </xf>
    <xf numFmtId="0" fontId="5" fillId="6" borderId="32" xfId="0" applyFont="1" applyFill="1" applyBorder="1" applyAlignment="1">
      <alignment vertical="center"/>
    </xf>
    <xf numFmtId="0" fontId="16" fillId="0" borderId="68" xfId="0" applyFont="1" applyBorder="1" applyAlignment="1">
      <alignment vertical="center" wrapText="1"/>
    </xf>
    <xf numFmtId="0" fontId="24" fillId="0" borderId="69" xfId="0" applyFont="1" applyBorder="1" applyAlignment="1">
      <alignment vertical="center" wrapText="1"/>
    </xf>
    <xf numFmtId="176" fontId="5" fillId="0" borderId="37" xfId="0" applyNumberFormat="1" applyFont="1" applyBorder="1" applyAlignment="1">
      <alignment vertical="center"/>
    </xf>
    <xf numFmtId="176" fontId="5" fillId="0" borderId="40" xfId="0" applyNumberFormat="1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177" fontId="11" fillId="0" borderId="53" xfId="0" applyNumberFormat="1" applyFont="1" applyBorder="1" applyAlignment="1">
      <alignment vertical="center"/>
    </xf>
    <xf numFmtId="177" fontId="11" fillId="0" borderId="60" xfId="0" applyNumberFormat="1" applyFont="1" applyBorder="1" applyAlignment="1">
      <alignment vertical="center"/>
    </xf>
    <xf numFmtId="177" fontId="5" fillId="0" borderId="14" xfId="0" applyNumberFormat="1" applyFont="1" applyBorder="1" applyAlignment="1">
      <alignment vertical="center"/>
    </xf>
    <xf numFmtId="177" fontId="5" fillId="0" borderId="60" xfId="0" applyNumberFormat="1" applyFont="1" applyBorder="1" applyAlignment="1">
      <alignment vertical="center"/>
    </xf>
    <xf numFmtId="177" fontId="5" fillId="0" borderId="53" xfId="0" applyNumberFormat="1" applyFont="1" applyBorder="1" applyAlignment="1">
      <alignment vertical="center"/>
    </xf>
    <xf numFmtId="177" fontId="5" fillId="0" borderId="40" xfId="0" applyNumberFormat="1" applyFont="1" applyBorder="1" applyAlignment="1">
      <alignment vertical="center"/>
    </xf>
    <xf numFmtId="0" fontId="21" fillId="0" borderId="51" xfId="0" applyFont="1" applyBorder="1" applyAlignment="1">
      <alignment vertical="center"/>
    </xf>
    <xf numFmtId="0" fontId="5" fillId="0" borderId="71" xfId="0" applyFont="1" applyBorder="1" applyAlignment="1">
      <alignment horizontal="center" vertical="center"/>
    </xf>
    <xf numFmtId="176" fontId="5" fillId="0" borderId="72" xfId="0" applyNumberFormat="1" applyFont="1" applyBorder="1" applyAlignment="1">
      <alignment vertical="center"/>
    </xf>
    <xf numFmtId="176" fontId="5" fillId="0" borderId="70" xfId="0" applyNumberFormat="1" applyFont="1" applyBorder="1" applyAlignment="1">
      <alignment vertical="center"/>
    </xf>
    <xf numFmtId="0" fontId="5" fillId="7" borderId="3" xfId="0" applyFont="1" applyFill="1" applyBorder="1" applyAlignment="1">
      <alignment vertical="center"/>
    </xf>
    <xf numFmtId="176" fontId="5" fillId="0" borderId="52" xfId="0" applyNumberFormat="1" applyFont="1" applyBorder="1" applyAlignment="1">
      <alignment vertical="center"/>
    </xf>
    <xf numFmtId="176" fontId="5" fillId="7" borderId="57" xfId="0" applyNumberFormat="1" applyFont="1" applyFill="1" applyBorder="1" applyAlignment="1">
      <alignment vertical="center"/>
    </xf>
    <xf numFmtId="176" fontId="5" fillId="0" borderId="63" xfId="0" applyNumberFormat="1" applyFont="1" applyBorder="1" applyAlignment="1">
      <alignment vertical="center"/>
    </xf>
    <xf numFmtId="176" fontId="5" fillId="0" borderId="75" xfId="0" applyNumberFormat="1" applyFont="1" applyBorder="1" applyAlignment="1">
      <alignment vertical="center"/>
    </xf>
    <xf numFmtId="176" fontId="5" fillId="0" borderId="76" xfId="0" applyNumberFormat="1" applyFont="1" applyBorder="1" applyAlignment="1">
      <alignment vertical="center"/>
    </xf>
    <xf numFmtId="0" fontId="29" fillId="0" borderId="15" xfId="0" applyFont="1" applyBorder="1" applyAlignment="1">
      <alignment vertical="center"/>
    </xf>
    <xf numFmtId="0" fontId="17" fillId="5" borderId="20" xfId="0" applyFont="1" applyFill="1" applyBorder="1" applyAlignment="1">
      <alignment vertical="center"/>
    </xf>
    <xf numFmtId="176" fontId="27" fillId="0" borderId="52" xfId="0" applyNumberFormat="1" applyFont="1" applyBorder="1" applyAlignment="1">
      <alignment vertical="center"/>
    </xf>
    <xf numFmtId="176" fontId="27" fillId="0" borderId="77" xfId="0" applyNumberFormat="1" applyFont="1" applyBorder="1" applyAlignment="1">
      <alignment vertical="center"/>
    </xf>
    <xf numFmtId="0" fontId="5" fillId="5" borderId="33" xfId="0" applyFont="1" applyFill="1" applyBorder="1" applyAlignment="1">
      <alignment vertical="center"/>
    </xf>
    <xf numFmtId="176" fontId="5" fillId="4" borderId="79" xfId="0" applyNumberFormat="1" applyFont="1" applyFill="1" applyBorder="1" applyAlignment="1">
      <alignment vertical="center"/>
    </xf>
    <xf numFmtId="176" fontId="5" fillId="4" borderId="80" xfId="0" applyNumberFormat="1" applyFont="1" applyFill="1" applyBorder="1" applyAlignment="1">
      <alignment vertical="center"/>
    </xf>
    <xf numFmtId="176" fontId="5" fillId="4" borderId="81" xfId="0" applyNumberFormat="1" applyFont="1" applyFill="1" applyBorder="1" applyAlignment="1">
      <alignment vertical="center"/>
    </xf>
    <xf numFmtId="176" fontId="5" fillId="4" borderId="82" xfId="0" applyNumberFormat="1" applyFont="1" applyFill="1" applyBorder="1" applyAlignment="1">
      <alignment vertical="center"/>
    </xf>
    <xf numFmtId="0" fontId="15" fillId="0" borderId="83" xfId="0" applyFont="1" applyBorder="1" applyAlignment="1">
      <alignment vertical="center" wrapText="1"/>
    </xf>
    <xf numFmtId="0" fontId="24" fillId="0" borderId="84" xfId="0" applyFont="1" applyBorder="1" applyAlignment="1">
      <alignment vertical="center" wrapText="1"/>
    </xf>
    <xf numFmtId="176" fontId="5" fillId="0" borderId="41" xfId="0" applyNumberFormat="1" applyFont="1" applyBorder="1" applyAlignment="1">
      <alignment vertical="center"/>
    </xf>
    <xf numFmtId="176" fontId="5" fillId="4" borderId="85" xfId="0" applyNumberFormat="1" applyFont="1" applyFill="1" applyBorder="1" applyAlignment="1">
      <alignment vertical="center"/>
    </xf>
    <xf numFmtId="176" fontId="5" fillId="4" borderId="86" xfId="0" applyNumberFormat="1" applyFont="1" applyFill="1" applyBorder="1" applyAlignment="1">
      <alignment vertical="center"/>
    </xf>
    <xf numFmtId="176" fontId="5" fillId="4" borderId="12" xfId="0" applyNumberFormat="1" applyFont="1" applyFill="1" applyBorder="1" applyAlignment="1">
      <alignment vertical="center"/>
    </xf>
    <xf numFmtId="0" fontId="5" fillId="0" borderId="88" xfId="0" applyFont="1" applyBorder="1" applyAlignment="1">
      <alignment horizontal="center" vertical="center"/>
    </xf>
    <xf numFmtId="0" fontId="5" fillId="0" borderId="89" xfId="0" applyFont="1" applyBorder="1" applyAlignment="1">
      <alignment horizontal="center" vertical="center"/>
    </xf>
    <xf numFmtId="0" fontId="5" fillId="0" borderId="90" xfId="0" applyFont="1" applyBorder="1" applyAlignment="1">
      <alignment horizontal="center" vertical="center"/>
    </xf>
    <xf numFmtId="0" fontId="5" fillId="0" borderId="91" xfId="0" applyFont="1" applyBorder="1" applyAlignment="1">
      <alignment vertical="center"/>
    </xf>
    <xf numFmtId="176" fontId="5" fillId="0" borderId="92" xfId="0" applyNumberFormat="1" applyFont="1" applyBorder="1" applyAlignment="1">
      <alignment vertical="center"/>
    </xf>
    <xf numFmtId="0" fontId="5" fillId="0" borderId="93" xfId="0" applyFont="1" applyBorder="1" applyAlignment="1">
      <alignment vertical="center"/>
    </xf>
    <xf numFmtId="0" fontId="5" fillId="0" borderId="73" xfId="0" applyFont="1" applyBorder="1" applyAlignment="1">
      <alignment vertical="center"/>
    </xf>
    <xf numFmtId="176" fontId="5" fillId="0" borderId="94" xfId="0" applyNumberFormat="1" applyFont="1" applyBorder="1" applyAlignment="1">
      <alignment vertical="center"/>
    </xf>
    <xf numFmtId="0" fontId="5" fillId="0" borderId="74" xfId="0" applyFont="1" applyBorder="1" applyAlignment="1">
      <alignment vertical="center"/>
    </xf>
    <xf numFmtId="176" fontId="5" fillId="4" borderId="47" xfId="0" applyNumberFormat="1" applyFont="1" applyFill="1" applyBorder="1" applyAlignment="1">
      <alignment vertical="center"/>
    </xf>
    <xf numFmtId="176" fontId="5" fillId="4" borderId="95" xfId="0" applyNumberFormat="1" applyFont="1" applyFill="1" applyBorder="1" applyAlignment="1">
      <alignment vertical="center"/>
    </xf>
    <xf numFmtId="0" fontId="5" fillId="7" borderId="84" xfId="0" applyFont="1" applyFill="1" applyBorder="1" applyAlignment="1">
      <alignment vertical="center"/>
    </xf>
    <xf numFmtId="176" fontId="5" fillId="5" borderId="66" xfId="0" applyNumberFormat="1" applyFont="1" applyFill="1" applyBorder="1" applyAlignment="1">
      <alignment vertical="center"/>
    </xf>
    <xf numFmtId="176" fontId="5" fillId="4" borderId="67" xfId="0" applyNumberFormat="1" applyFont="1" applyFill="1" applyBorder="1" applyAlignment="1">
      <alignment vertical="center"/>
    </xf>
    <xf numFmtId="176" fontId="5" fillId="0" borderId="86" xfId="0" applyNumberFormat="1" applyFont="1" applyBorder="1" applyAlignment="1">
      <alignment vertical="center"/>
    </xf>
    <xf numFmtId="176" fontId="5" fillId="0" borderId="68" xfId="0" applyNumberFormat="1" applyFont="1" applyBorder="1" applyAlignment="1">
      <alignment vertical="center"/>
    </xf>
    <xf numFmtId="0" fontId="5" fillId="0" borderId="78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15" fillId="0" borderId="68" xfId="0" applyFont="1" applyBorder="1" applyAlignment="1">
      <alignment vertical="center" wrapText="1"/>
    </xf>
    <xf numFmtId="0" fontId="15" fillId="0" borderId="70" xfId="0" applyFont="1" applyBorder="1" applyAlignment="1">
      <alignment vertical="center" wrapText="1"/>
    </xf>
    <xf numFmtId="176" fontId="5" fillId="0" borderId="83" xfId="0" applyNumberFormat="1" applyFont="1" applyBorder="1" applyAlignment="1">
      <alignment vertical="center"/>
    </xf>
    <xf numFmtId="176" fontId="5" fillId="0" borderId="96" xfId="0" applyNumberFormat="1" applyFont="1" applyBorder="1" applyAlignment="1">
      <alignment vertical="center"/>
    </xf>
    <xf numFmtId="0" fontId="5" fillId="4" borderId="67" xfId="0" applyFont="1" applyFill="1" applyBorder="1" applyAlignment="1">
      <alignment horizontal="center" vertical="center"/>
    </xf>
    <xf numFmtId="0" fontId="5" fillId="0" borderId="86" xfId="0" applyFont="1" applyBorder="1" applyAlignment="1">
      <alignment vertical="center"/>
    </xf>
    <xf numFmtId="0" fontId="8" fillId="0" borderId="68" xfId="0" applyFont="1" applyBorder="1" applyAlignment="1">
      <alignment vertical="center"/>
    </xf>
    <xf numFmtId="0" fontId="22" fillId="0" borderId="70" xfId="0" applyFont="1" applyBorder="1" applyAlignment="1">
      <alignment vertical="center"/>
    </xf>
    <xf numFmtId="0" fontId="24" fillId="0" borderId="98" xfId="0" applyFont="1" applyBorder="1" applyAlignment="1">
      <alignment vertical="center" wrapText="1"/>
    </xf>
    <xf numFmtId="176" fontId="5" fillId="5" borderId="99" xfId="0" applyNumberFormat="1" applyFont="1" applyFill="1" applyBorder="1" applyAlignment="1">
      <alignment vertical="center"/>
    </xf>
    <xf numFmtId="176" fontId="5" fillId="5" borderId="100" xfId="0" applyNumberFormat="1" applyFont="1" applyFill="1" applyBorder="1" applyAlignment="1">
      <alignment vertical="center"/>
    </xf>
    <xf numFmtId="176" fontId="5" fillId="6" borderId="9" xfId="0" applyNumberFormat="1" applyFont="1" applyFill="1" applyBorder="1" applyAlignment="1">
      <alignment vertical="center"/>
    </xf>
    <xf numFmtId="176" fontId="5" fillId="6" borderId="54" xfId="0" applyNumberFormat="1" applyFont="1" applyFill="1" applyBorder="1" applyAlignment="1">
      <alignment vertical="center"/>
    </xf>
    <xf numFmtId="176" fontId="5" fillId="0" borderId="102" xfId="0" applyNumberFormat="1" applyFont="1" applyBorder="1" applyAlignment="1">
      <alignment vertical="center"/>
    </xf>
    <xf numFmtId="176" fontId="27" fillId="0" borderId="103" xfId="0" applyNumberFormat="1" applyFont="1" applyBorder="1" applyAlignment="1">
      <alignment vertical="center"/>
    </xf>
    <xf numFmtId="176" fontId="27" fillId="0" borderId="97" xfId="0" applyNumberFormat="1" applyFont="1" applyBorder="1" applyAlignment="1">
      <alignment vertical="center"/>
    </xf>
    <xf numFmtId="0" fontId="5" fillId="7" borderId="57" xfId="0" applyFont="1" applyFill="1" applyBorder="1" applyAlignment="1">
      <alignment vertical="center"/>
    </xf>
    <xf numFmtId="0" fontId="12" fillId="0" borderId="51" xfId="0" applyFont="1" applyBorder="1" applyAlignment="1">
      <alignment vertical="center"/>
    </xf>
    <xf numFmtId="176" fontId="5" fillId="0" borderId="104" xfId="0" applyNumberFormat="1" applyFont="1" applyBorder="1" applyAlignment="1">
      <alignment vertical="center"/>
    </xf>
    <xf numFmtId="0" fontId="9" fillId="0" borderId="101" xfId="0" applyFont="1" applyBorder="1" applyAlignment="1">
      <alignment vertical="center"/>
    </xf>
    <xf numFmtId="176" fontId="5" fillId="0" borderId="25" xfId="0" applyNumberFormat="1" applyFont="1" applyBorder="1" applyAlignment="1">
      <alignment vertical="center"/>
    </xf>
    <xf numFmtId="176" fontId="5" fillId="0" borderId="54" xfId="0" applyNumberFormat="1" applyFont="1" applyBorder="1" applyAlignment="1">
      <alignment vertical="center"/>
    </xf>
    <xf numFmtId="0" fontId="17" fillId="5" borderId="3" xfId="0" applyFont="1" applyFill="1" applyBorder="1" applyAlignment="1">
      <alignment vertical="center"/>
    </xf>
    <xf numFmtId="177" fontId="11" fillId="0" borderId="36" xfId="0" applyNumberFormat="1" applyFont="1" applyBorder="1" applyAlignment="1">
      <alignment vertical="center"/>
    </xf>
    <xf numFmtId="0" fontId="22" fillId="0" borderId="12" xfId="0" applyFont="1" applyBorder="1" applyAlignment="1">
      <alignment vertical="center" wrapText="1"/>
    </xf>
    <xf numFmtId="0" fontId="5" fillId="5" borderId="61" xfId="0" applyFont="1" applyFill="1" applyBorder="1" applyAlignment="1">
      <alignment vertical="center"/>
    </xf>
    <xf numFmtId="0" fontId="8" fillId="0" borderId="77" xfId="0" applyFont="1" applyBorder="1" applyAlignment="1">
      <alignment vertical="center"/>
    </xf>
    <xf numFmtId="0" fontId="26" fillId="0" borderId="77" xfId="0" applyFont="1" applyBorder="1" applyAlignment="1">
      <alignment vertical="center"/>
    </xf>
    <xf numFmtId="0" fontId="30" fillId="0" borderId="66" xfId="0" applyFont="1" applyBorder="1" applyAlignment="1">
      <alignment vertical="center"/>
    </xf>
    <xf numFmtId="0" fontId="5" fillId="5" borderId="108" xfId="0" applyFont="1" applyFill="1" applyBorder="1" applyAlignment="1">
      <alignment vertical="center"/>
    </xf>
    <xf numFmtId="0" fontId="22" fillId="0" borderId="68" xfId="0" applyFont="1" applyBorder="1" applyAlignment="1">
      <alignment vertical="center"/>
    </xf>
    <xf numFmtId="0" fontId="26" fillId="0" borderId="109" xfId="0" applyFont="1" applyBorder="1" applyAlignment="1">
      <alignment vertical="center"/>
    </xf>
    <xf numFmtId="0" fontId="5" fillId="3" borderId="25" xfId="0" applyFont="1" applyFill="1" applyBorder="1" applyAlignment="1">
      <alignment horizontal="center" vertical="center" textRotation="255"/>
    </xf>
    <xf numFmtId="0" fontId="7" fillId="0" borderId="30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5" fillId="3" borderId="42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8" fillId="2" borderId="18" xfId="0" applyFont="1" applyFill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0" fontId="7" fillId="0" borderId="51" xfId="0" applyFont="1" applyBorder="1" applyAlignment="1">
      <alignment vertical="center"/>
    </xf>
    <xf numFmtId="0" fontId="5" fillId="3" borderId="49" xfId="0" applyFont="1" applyFill="1" applyBorder="1" applyAlignment="1">
      <alignment horizontal="center" vertical="center" textRotation="255"/>
    </xf>
    <xf numFmtId="0" fontId="7" fillId="0" borderId="45" xfId="0" applyFont="1" applyBorder="1" applyAlignment="1">
      <alignment vertical="center"/>
    </xf>
    <xf numFmtId="0" fontId="5" fillId="3" borderId="63" xfId="0" applyFont="1" applyFill="1" applyBorder="1" applyAlignment="1">
      <alignment horizontal="center" vertical="center" textRotation="255"/>
    </xf>
    <xf numFmtId="0" fontId="5" fillId="3" borderId="61" xfId="0" applyFont="1" applyFill="1" applyBorder="1" applyAlignment="1">
      <alignment horizontal="center" vertical="center"/>
    </xf>
    <xf numFmtId="0" fontId="5" fillId="3" borderId="78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05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87" xfId="0" applyFont="1" applyFill="1" applyBorder="1" applyAlignment="1">
      <alignment horizontal="center" vertical="center"/>
    </xf>
    <xf numFmtId="0" fontId="5" fillId="2" borderId="60" xfId="0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 textRotation="255"/>
    </xf>
    <xf numFmtId="0" fontId="5" fillId="3" borderId="61" xfId="0" applyFont="1" applyFill="1" applyBorder="1" applyAlignment="1">
      <alignment horizontal="center" vertical="center" textRotation="255"/>
    </xf>
    <xf numFmtId="0" fontId="5" fillId="3" borderId="62" xfId="0" applyFont="1" applyFill="1" applyBorder="1" applyAlignment="1">
      <alignment horizontal="center" vertical="center" textRotation="255"/>
    </xf>
    <xf numFmtId="0" fontId="5" fillId="3" borderId="64" xfId="0" applyFont="1" applyFill="1" applyBorder="1" applyAlignment="1">
      <alignment horizontal="center" vertical="center" textRotation="255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2" borderId="106" xfId="0" applyFont="1" applyFill="1" applyBorder="1" applyAlignment="1">
      <alignment horizontal="center" vertical="center"/>
    </xf>
    <xf numFmtId="0" fontId="5" fillId="2" borderId="95" xfId="0" applyFont="1" applyFill="1" applyBorder="1" applyAlignment="1">
      <alignment horizontal="center" vertical="center"/>
    </xf>
    <xf numFmtId="0" fontId="5" fillId="2" borderId="73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0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3" borderId="30" xfId="0" applyFont="1" applyFill="1" applyBorder="1" applyAlignment="1">
      <alignment horizontal="center" vertical="center" textRotation="255"/>
    </xf>
    <xf numFmtId="0" fontId="5" fillId="3" borderId="33" xfId="0" applyFont="1" applyFill="1" applyBorder="1" applyAlignment="1">
      <alignment horizontal="center" vertical="center" textRotation="255"/>
    </xf>
    <xf numFmtId="0" fontId="5" fillId="2" borderId="18" xfId="0" applyFont="1" applyFill="1" applyBorder="1" applyAlignment="1">
      <alignment horizontal="center" vertical="center"/>
    </xf>
    <xf numFmtId="0" fontId="7" fillId="0" borderId="60" xfId="0" applyFont="1" applyBorder="1" applyAlignment="1">
      <alignment vertical="center"/>
    </xf>
    <xf numFmtId="0" fontId="7" fillId="0" borderId="63" xfId="0" applyFont="1" applyBorder="1" applyAlignment="1">
      <alignment vertical="center"/>
    </xf>
    <xf numFmtId="0" fontId="7" fillId="0" borderId="6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000"/>
  <sheetViews>
    <sheetView tabSelected="1" zoomScaleNormal="100" workbookViewId="0">
      <selection sqref="A1:O1"/>
    </sheetView>
  </sheetViews>
  <sheetFormatPr defaultColWidth="14.42578125" defaultRowHeight="15" customHeight="1"/>
  <cols>
    <col min="1" max="2" width="2.42578125" customWidth="1"/>
    <col min="3" max="3" width="38.42578125" customWidth="1"/>
    <col min="4" max="4" width="9.140625" customWidth="1"/>
    <col min="5" max="5" width="12.140625" customWidth="1"/>
    <col min="6" max="6" width="10.42578125" customWidth="1"/>
    <col min="7" max="7" width="9.5703125" customWidth="1"/>
    <col min="8" max="8" width="10.85546875" customWidth="1"/>
    <col min="9" max="10" width="9.42578125" customWidth="1"/>
    <col min="11" max="11" width="10.28515625" customWidth="1"/>
    <col min="12" max="12" width="9.7109375" customWidth="1"/>
    <col min="13" max="13" width="10.42578125" customWidth="1"/>
    <col min="14" max="14" width="9.7109375" customWidth="1"/>
    <col min="15" max="15" width="10.42578125" customWidth="1"/>
    <col min="16" max="16" width="11.28515625" customWidth="1"/>
    <col min="17" max="17" width="11.42578125" customWidth="1"/>
    <col min="18" max="18" width="10.85546875" customWidth="1"/>
    <col min="19" max="19" width="9.5703125" customWidth="1"/>
    <col min="20" max="26" width="10.42578125" customWidth="1"/>
    <col min="27" max="27" width="10.5703125" customWidth="1"/>
    <col min="28" max="28" width="44.5703125" customWidth="1"/>
    <col min="29" max="29" width="8.5703125" customWidth="1"/>
    <col min="30" max="30" width="6.5703125" customWidth="1"/>
    <col min="31" max="31" width="11" customWidth="1"/>
  </cols>
  <sheetData>
    <row r="1" spans="1:31" ht="25.5" customHeight="1">
      <c r="A1" s="185" t="s">
        <v>109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"/>
      <c r="Q1" s="1"/>
      <c r="R1" s="1"/>
      <c r="S1" s="1"/>
      <c r="T1" s="1"/>
      <c r="U1" s="1"/>
      <c r="V1" s="2"/>
      <c r="W1" s="2"/>
      <c r="X1" s="2"/>
      <c r="Y1" s="2"/>
      <c r="Z1" s="2"/>
      <c r="AA1" s="3"/>
      <c r="AB1" s="3"/>
      <c r="AC1" s="3"/>
      <c r="AD1" s="3"/>
      <c r="AE1" s="2"/>
    </row>
    <row r="2" spans="1:31" ht="12.75" customHeight="1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2"/>
      <c r="W2" s="2"/>
      <c r="X2" s="2"/>
      <c r="Y2" s="2"/>
      <c r="Z2" s="2"/>
      <c r="AA2" s="5" t="s">
        <v>0</v>
      </c>
      <c r="AB2" s="3"/>
      <c r="AC2" s="3"/>
      <c r="AD2" s="3"/>
      <c r="AE2" s="2"/>
    </row>
    <row r="3" spans="1:31" ht="12.75" customHeight="1" thickBot="1">
      <c r="A3" s="187"/>
      <c r="B3" s="188"/>
      <c r="C3" s="184"/>
      <c r="D3" s="6" t="s">
        <v>1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</v>
      </c>
      <c r="Q3" s="6" t="s">
        <v>2</v>
      </c>
      <c r="R3" s="6" t="s">
        <v>3</v>
      </c>
      <c r="S3" s="6" t="s">
        <v>4</v>
      </c>
      <c r="T3" s="6" t="s">
        <v>5</v>
      </c>
      <c r="U3" s="6" t="s">
        <v>6</v>
      </c>
      <c r="V3" s="6" t="s">
        <v>7</v>
      </c>
      <c r="W3" s="6" t="s">
        <v>8</v>
      </c>
      <c r="X3" s="6" t="s">
        <v>9</v>
      </c>
      <c r="Y3" s="89" t="s">
        <v>85</v>
      </c>
      <c r="Z3" s="6" t="s">
        <v>86</v>
      </c>
      <c r="AA3" s="7" t="s">
        <v>13</v>
      </c>
      <c r="AB3" s="8" t="s">
        <v>14</v>
      </c>
      <c r="AC3" s="3"/>
      <c r="AD3" s="3"/>
      <c r="AE3" s="2"/>
    </row>
    <row r="4" spans="1:31" ht="12.75" customHeight="1">
      <c r="A4" s="189" t="s">
        <v>15</v>
      </c>
      <c r="B4" s="190"/>
      <c r="C4" s="191"/>
      <c r="D4" s="9">
        <v>0</v>
      </c>
      <c r="E4" s="9">
        <v>0</v>
      </c>
      <c r="F4" s="10">
        <v>0</v>
      </c>
      <c r="G4" s="10">
        <v>6</v>
      </c>
      <c r="H4" s="10">
        <v>12</v>
      </c>
      <c r="I4" s="10">
        <v>18</v>
      </c>
      <c r="J4" s="10">
        <v>20</v>
      </c>
      <c r="K4" s="10">
        <v>20</v>
      </c>
      <c r="L4" s="10">
        <v>20</v>
      </c>
      <c r="M4" s="10">
        <v>20</v>
      </c>
      <c r="N4" s="10">
        <v>20</v>
      </c>
      <c r="O4" s="10">
        <v>20</v>
      </c>
      <c r="P4" s="10">
        <v>20</v>
      </c>
      <c r="Q4" s="10">
        <v>20</v>
      </c>
      <c r="R4" s="10">
        <v>20</v>
      </c>
      <c r="S4" s="10">
        <v>20</v>
      </c>
      <c r="T4" s="10">
        <v>20</v>
      </c>
      <c r="U4" s="10">
        <v>20</v>
      </c>
      <c r="V4" s="10">
        <v>20</v>
      </c>
      <c r="W4" s="10">
        <v>20</v>
      </c>
      <c r="X4" s="10">
        <v>20</v>
      </c>
      <c r="Y4" s="90">
        <v>20</v>
      </c>
      <c r="Z4" s="10">
        <v>20</v>
      </c>
      <c r="AA4" s="77">
        <f t="shared" ref="AA4:AA5" si="0">SUM(E4:Z4)</f>
        <v>376</v>
      </c>
      <c r="AB4" s="12"/>
      <c r="AC4" s="3"/>
      <c r="AD4" s="3"/>
      <c r="AE4" s="2"/>
    </row>
    <row r="5" spans="1:31" ht="12.75" customHeight="1">
      <c r="A5" s="192" t="s">
        <v>16</v>
      </c>
      <c r="B5" s="193"/>
      <c r="C5" s="194"/>
      <c r="D5" s="13">
        <v>0</v>
      </c>
      <c r="E5" s="13">
        <v>0</v>
      </c>
      <c r="F5" s="13">
        <v>0</v>
      </c>
      <c r="G5" s="10">
        <v>21</v>
      </c>
      <c r="H5" s="10">
        <v>21</v>
      </c>
      <c r="I5" s="10">
        <v>21</v>
      </c>
      <c r="J5" s="10">
        <v>21</v>
      </c>
      <c r="K5" s="10">
        <v>21</v>
      </c>
      <c r="L5" s="10">
        <v>21</v>
      </c>
      <c r="M5" s="10">
        <v>21</v>
      </c>
      <c r="N5" s="10">
        <v>21</v>
      </c>
      <c r="O5" s="10">
        <v>21</v>
      </c>
      <c r="P5" s="10">
        <v>21</v>
      </c>
      <c r="Q5" s="10">
        <v>21</v>
      </c>
      <c r="R5" s="10">
        <v>21</v>
      </c>
      <c r="S5" s="10">
        <v>21</v>
      </c>
      <c r="T5" s="10">
        <v>21</v>
      </c>
      <c r="U5" s="10">
        <v>21</v>
      </c>
      <c r="V5" s="10">
        <v>21</v>
      </c>
      <c r="W5" s="10">
        <v>21</v>
      </c>
      <c r="X5" s="10">
        <v>21</v>
      </c>
      <c r="Y5" s="90">
        <v>21</v>
      </c>
      <c r="Z5" s="10">
        <v>21</v>
      </c>
      <c r="AA5" s="14">
        <f t="shared" si="0"/>
        <v>420</v>
      </c>
      <c r="AB5" s="15"/>
      <c r="AC5" s="3"/>
      <c r="AD5" s="3"/>
      <c r="AE5" s="2"/>
    </row>
    <row r="6" spans="1:31" ht="12.75" customHeight="1" thickBot="1">
      <c r="A6" s="195" t="s">
        <v>17</v>
      </c>
      <c r="B6" s="196"/>
      <c r="C6" s="197"/>
      <c r="D6" s="126">
        <f t="shared" ref="D6:Z6" si="1">D4*D5</f>
        <v>0</v>
      </c>
      <c r="E6" s="126">
        <f t="shared" si="1"/>
        <v>0</v>
      </c>
      <c r="F6" s="18">
        <f t="shared" si="1"/>
        <v>0</v>
      </c>
      <c r="G6" s="18">
        <f t="shared" si="1"/>
        <v>126</v>
      </c>
      <c r="H6" s="18">
        <f t="shared" si="1"/>
        <v>252</v>
      </c>
      <c r="I6" s="18">
        <f t="shared" si="1"/>
        <v>378</v>
      </c>
      <c r="J6" s="18">
        <f t="shared" si="1"/>
        <v>420</v>
      </c>
      <c r="K6" s="18">
        <f t="shared" si="1"/>
        <v>420</v>
      </c>
      <c r="L6" s="18">
        <f t="shared" si="1"/>
        <v>420</v>
      </c>
      <c r="M6" s="18">
        <f t="shared" si="1"/>
        <v>420</v>
      </c>
      <c r="N6" s="18">
        <f t="shared" si="1"/>
        <v>420</v>
      </c>
      <c r="O6" s="18">
        <f t="shared" si="1"/>
        <v>420</v>
      </c>
      <c r="P6" s="18">
        <f t="shared" si="1"/>
        <v>420</v>
      </c>
      <c r="Q6" s="18">
        <f t="shared" si="1"/>
        <v>420</v>
      </c>
      <c r="R6" s="18">
        <f t="shared" si="1"/>
        <v>420</v>
      </c>
      <c r="S6" s="18">
        <f t="shared" si="1"/>
        <v>420</v>
      </c>
      <c r="T6" s="18">
        <f t="shared" si="1"/>
        <v>420</v>
      </c>
      <c r="U6" s="18">
        <f t="shared" si="1"/>
        <v>420</v>
      </c>
      <c r="V6" s="18">
        <f t="shared" si="1"/>
        <v>420</v>
      </c>
      <c r="W6" s="18">
        <f t="shared" si="1"/>
        <v>420</v>
      </c>
      <c r="X6" s="18">
        <f t="shared" si="1"/>
        <v>420</v>
      </c>
      <c r="Y6" s="18">
        <f t="shared" si="1"/>
        <v>420</v>
      </c>
      <c r="Z6" s="18">
        <f t="shared" si="1"/>
        <v>420</v>
      </c>
      <c r="AA6" s="74">
        <f>SUM(E6:Z6)</f>
        <v>7896</v>
      </c>
      <c r="AB6" s="92"/>
      <c r="AC6" s="3"/>
      <c r="AD6" s="3"/>
      <c r="AE6" s="2"/>
    </row>
    <row r="7" spans="1:31" ht="12.75" customHeight="1">
      <c r="A7" s="180" t="s">
        <v>18</v>
      </c>
      <c r="B7" s="198" t="s">
        <v>19</v>
      </c>
      <c r="C7" s="152" t="s">
        <v>20</v>
      </c>
      <c r="D7" s="121"/>
      <c r="E7" s="121"/>
      <c r="F7" s="120"/>
      <c r="G7" s="120"/>
      <c r="H7" s="120"/>
      <c r="I7" s="120"/>
      <c r="J7" s="120"/>
      <c r="K7" s="120"/>
      <c r="L7" s="120"/>
      <c r="M7" s="120"/>
      <c r="N7" s="122"/>
      <c r="O7" s="120"/>
      <c r="P7" s="120"/>
      <c r="Q7" s="120"/>
      <c r="R7" s="122"/>
      <c r="S7" s="120"/>
      <c r="T7" s="121"/>
      <c r="U7" s="120"/>
      <c r="V7" s="121"/>
      <c r="W7" s="120"/>
      <c r="X7" s="120"/>
      <c r="Y7" s="120"/>
      <c r="Z7" s="123"/>
      <c r="AA7" s="143"/>
      <c r="AB7" s="147"/>
      <c r="AC7" s="3"/>
      <c r="AD7" s="3"/>
      <c r="AE7" s="2"/>
    </row>
    <row r="8" spans="1:31" ht="63" customHeight="1">
      <c r="A8" s="181"/>
      <c r="B8" s="199"/>
      <c r="C8" s="153" t="s">
        <v>21</v>
      </c>
      <c r="D8" s="9">
        <v>0</v>
      </c>
      <c r="E8" s="9">
        <v>0</v>
      </c>
      <c r="F8" s="90">
        <f t="shared" ref="F8:H8" si="2">6932*D6</f>
        <v>0</v>
      </c>
      <c r="G8" s="90">
        <f t="shared" si="2"/>
        <v>0</v>
      </c>
      <c r="H8" s="90">
        <f t="shared" si="2"/>
        <v>0</v>
      </c>
      <c r="I8" s="90">
        <f>11.14*596*G6</f>
        <v>836569.44000000006</v>
      </c>
      <c r="J8" s="90">
        <f t="shared" ref="J8:O8" si="3">11.14*596*H6</f>
        <v>1673138.8800000001</v>
      </c>
      <c r="K8" s="90">
        <f t="shared" si="3"/>
        <v>2509708.3200000003</v>
      </c>
      <c r="L8" s="90">
        <f t="shared" si="3"/>
        <v>2788564.8000000003</v>
      </c>
      <c r="M8" s="90">
        <f t="shared" si="3"/>
        <v>2788564.8000000003</v>
      </c>
      <c r="N8" s="90">
        <f t="shared" si="3"/>
        <v>2788564.8000000003</v>
      </c>
      <c r="O8" s="90">
        <f t="shared" si="3"/>
        <v>2788564.8000000003</v>
      </c>
      <c r="P8" s="90">
        <f>11.14*679*N6</f>
        <v>3176905.2</v>
      </c>
      <c r="Q8" s="90">
        <f t="shared" ref="Q8:Z8" si="4">11.14*679*O6</f>
        <v>3176905.2</v>
      </c>
      <c r="R8" s="90">
        <f t="shared" si="4"/>
        <v>3176905.2</v>
      </c>
      <c r="S8" s="90">
        <f t="shared" si="4"/>
        <v>3176905.2</v>
      </c>
      <c r="T8" s="90">
        <f t="shared" si="4"/>
        <v>3176905.2</v>
      </c>
      <c r="U8" s="90">
        <f t="shared" si="4"/>
        <v>3176905.2</v>
      </c>
      <c r="V8" s="90">
        <f t="shared" si="4"/>
        <v>3176905.2</v>
      </c>
      <c r="W8" s="90">
        <f t="shared" si="4"/>
        <v>3176905.2</v>
      </c>
      <c r="X8" s="90">
        <f t="shared" si="4"/>
        <v>3176905.2</v>
      </c>
      <c r="Y8" s="90">
        <f t="shared" si="4"/>
        <v>3176905.2</v>
      </c>
      <c r="Z8" s="90">
        <f t="shared" si="4"/>
        <v>3176905.2</v>
      </c>
      <c r="AA8" s="144">
        <f>SUM(E8:Z8)</f>
        <v>51119633.040000014</v>
      </c>
      <c r="AB8" s="148" t="s">
        <v>124</v>
      </c>
      <c r="AC8" s="3"/>
      <c r="AD8" s="3"/>
      <c r="AE8" s="2"/>
    </row>
    <row r="9" spans="1:31" ht="20.25" customHeight="1">
      <c r="A9" s="181"/>
      <c r="B9" s="199"/>
      <c r="C9" s="154" t="s">
        <v>80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f>11.14*30*G6</f>
        <v>42109.200000000004</v>
      </c>
      <c r="J9" s="82">
        <f t="shared" ref="J9:Z9" si="5">11.14*30*H6</f>
        <v>84218.400000000009</v>
      </c>
      <c r="K9" s="82">
        <f t="shared" si="5"/>
        <v>126327.60000000002</v>
      </c>
      <c r="L9" s="82">
        <f t="shared" si="5"/>
        <v>140364.00000000003</v>
      </c>
      <c r="M9" s="82">
        <f t="shared" si="5"/>
        <v>140364.00000000003</v>
      </c>
      <c r="N9" s="82">
        <f t="shared" si="5"/>
        <v>140364.00000000003</v>
      </c>
      <c r="O9" s="82">
        <f t="shared" si="5"/>
        <v>140364.00000000003</v>
      </c>
      <c r="P9" s="82">
        <f t="shared" si="5"/>
        <v>140364.00000000003</v>
      </c>
      <c r="Q9" s="82">
        <f t="shared" si="5"/>
        <v>140364.00000000003</v>
      </c>
      <c r="R9" s="82">
        <f t="shared" si="5"/>
        <v>140364.00000000003</v>
      </c>
      <c r="S9" s="82">
        <f t="shared" si="5"/>
        <v>140364.00000000003</v>
      </c>
      <c r="T9" s="82">
        <f t="shared" si="5"/>
        <v>140364.00000000003</v>
      </c>
      <c r="U9" s="82">
        <f t="shared" si="5"/>
        <v>140364.00000000003</v>
      </c>
      <c r="V9" s="82">
        <f t="shared" si="5"/>
        <v>140364.00000000003</v>
      </c>
      <c r="W9" s="82">
        <f t="shared" si="5"/>
        <v>140364.00000000003</v>
      </c>
      <c r="X9" s="82">
        <f t="shared" si="5"/>
        <v>140364.00000000003</v>
      </c>
      <c r="Y9" s="82">
        <f t="shared" si="5"/>
        <v>140364.00000000003</v>
      </c>
      <c r="Z9" s="150">
        <f t="shared" si="5"/>
        <v>140364.00000000003</v>
      </c>
      <c r="AA9" s="145">
        <f>SUM(D9:Z9)</f>
        <v>2358115.2000000002</v>
      </c>
      <c r="AB9" s="148" t="s">
        <v>82</v>
      </c>
      <c r="AC9" s="3"/>
      <c r="AD9" s="3"/>
      <c r="AE9" s="2"/>
    </row>
    <row r="10" spans="1:31" ht="20.25" customHeight="1" thickBot="1">
      <c r="A10" s="181"/>
      <c r="B10" s="199"/>
      <c r="C10" s="155" t="s">
        <v>105</v>
      </c>
      <c r="D10" s="151">
        <f t="shared" ref="D10:H10" si="6">SUM(B8:B9)*0.084</f>
        <v>0</v>
      </c>
      <c r="E10" s="151">
        <f t="shared" si="6"/>
        <v>0</v>
      </c>
      <c r="F10" s="151">
        <f t="shared" si="6"/>
        <v>0</v>
      </c>
      <c r="G10" s="151">
        <f t="shared" si="6"/>
        <v>0</v>
      </c>
      <c r="H10" s="151">
        <f t="shared" si="6"/>
        <v>0</v>
      </c>
      <c r="I10" s="151">
        <f>SUM(I8:I9)*0.093</f>
        <v>81717.113519999999</v>
      </c>
      <c r="J10" s="151">
        <f t="shared" ref="J10:Z10" si="7">SUM(J8:J9)*0.093</f>
        <v>163434.22704</v>
      </c>
      <c r="K10" s="151">
        <f t="shared" si="7"/>
        <v>245151.34056000004</v>
      </c>
      <c r="L10" s="151">
        <f t="shared" si="7"/>
        <v>272390.37840000005</v>
      </c>
      <c r="M10" s="151">
        <f t="shared" si="7"/>
        <v>272390.37840000005</v>
      </c>
      <c r="N10" s="151">
        <f t="shared" si="7"/>
        <v>272390.37840000005</v>
      </c>
      <c r="O10" s="151">
        <f t="shared" si="7"/>
        <v>272390.37840000005</v>
      </c>
      <c r="P10" s="151">
        <f t="shared" si="7"/>
        <v>308506.0356</v>
      </c>
      <c r="Q10" s="151">
        <f t="shared" si="7"/>
        <v>308506.0356</v>
      </c>
      <c r="R10" s="151">
        <f t="shared" si="7"/>
        <v>308506.0356</v>
      </c>
      <c r="S10" s="151">
        <f>SUM(S8:S9)*0.093</f>
        <v>308506.0356</v>
      </c>
      <c r="T10" s="151">
        <f t="shared" si="7"/>
        <v>308506.0356</v>
      </c>
      <c r="U10" s="151">
        <f t="shared" si="7"/>
        <v>308506.0356</v>
      </c>
      <c r="V10" s="151">
        <f t="shared" si="7"/>
        <v>308506.0356</v>
      </c>
      <c r="W10" s="151">
        <f t="shared" si="7"/>
        <v>308506.0356</v>
      </c>
      <c r="X10" s="151">
        <f t="shared" si="7"/>
        <v>308506.0356</v>
      </c>
      <c r="Y10" s="151">
        <f t="shared" si="7"/>
        <v>308506.0356</v>
      </c>
      <c r="Z10" s="151">
        <f t="shared" si="7"/>
        <v>308506.0356</v>
      </c>
      <c r="AA10" s="108">
        <f>SUM(D10:Z10)</f>
        <v>4973430.5863200007</v>
      </c>
      <c r="AB10" s="149" t="s">
        <v>115</v>
      </c>
      <c r="AC10" s="3"/>
      <c r="AD10" s="3"/>
      <c r="AE10" s="2"/>
    </row>
    <row r="11" spans="1:31" ht="14.25" customHeight="1" thickBot="1">
      <c r="A11" s="181"/>
      <c r="B11" s="182"/>
      <c r="C11" s="119" t="s">
        <v>22</v>
      </c>
      <c r="D11" s="57">
        <f t="shared" ref="D11:Z11" si="8">SUM(D8:D10)</f>
        <v>0</v>
      </c>
      <c r="E11" s="57">
        <f t="shared" si="8"/>
        <v>0</v>
      </c>
      <c r="F11" s="57">
        <f t="shared" si="8"/>
        <v>0</v>
      </c>
      <c r="G11" s="57">
        <f t="shared" si="8"/>
        <v>0</v>
      </c>
      <c r="H11" s="57">
        <f t="shared" si="8"/>
        <v>0</v>
      </c>
      <c r="I11" s="57">
        <f t="shared" si="8"/>
        <v>960395.75352000003</v>
      </c>
      <c r="J11" s="57">
        <f t="shared" si="8"/>
        <v>1920791.5070400001</v>
      </c>
      <c r="K11" s="57">
        <f t="shared" si="8"/>
        <v>2881187.2605600003</v>
      </c>
      <c r="L11" s="57">
        <f t="shared" si="8"/>
        <v>3201319.1784000006</v>
      </c>
      <c r="M11" s="57">
        <f t="shared" si="8"/>
        <v>3201319.1784000006</v>
      </c>
      <c r="N11" s="57">
        <f t="shared" si="8"/>
        <v>3201319.1784000006</v>
      </c>
      <c r="O11" s="57">
        <f t="shared" si="8"/>
        <v>3201319.1784000006</v>
      </c>
      <c r="P11" s="57">
        <f>SUM(P8:P10)</f>
        <v>3625775.2356000002</v>
      </c>
      <c r="Q11" s="57">
        <f t="shared" si="8"/>
        <v>3625775.2356000002</v>
      </c>
      <c r="R11" s="57">
        <f t="shared" si="8"/>
        <v>3625775.2356000002</v>
      </c>
      <c r="S11" s="57">
        <f t="shared" si="8"/>
        <v>3625775.2356000002</v>
      </c>
      <c r="T11" s="57">
        <f t="shared" si="8"/>
        <v>3625775.2356000002</v>
      </c>
      <c r="U11" s="57">
        <f t="shared" si="8"/>
        <v>3625775.2356000002</v>
      </c>
      <c r="V11" s="57">
        <f t="shared" si="8"/>
        <v>3625775.2356000002</v>
      </c>
      <c r="W11" s="57">
        <f t="shared" si="8"/>
        <v>3625775.2356000002</v>
      </c>
      <c r="X11" s="57">
        <f t="shared" si="8"/>
        <v>3625775.2356000002</v>
      </c>
      <c r="Y11" s="57">
        <f t="shared" si="8"/>
        <v>3625775.2356000002</v>
      </c>
      <c r="Z11" s="57">
        <f t="shared" si="8"/>
        <v>3625775.2356000002</v>
      </c>
      <c r="AA11" s="142">
        <f>SUM(D11:Z11)</f>
        <v>58451178.826320022</v>
      </c>
      <c r="AB11" s="146"/>
      <c r="AC11" s="3"/>
      <c r="AD11" s="3"/>
      <c r="AE11" s="2"/>
    </row>
    <row r="12" spans="1:31" ht="14.25" customHeight="1">
      <c r="A12" s="181"/>
      <c r="B12" s="180" t="s">
        <v>23</v>
      </c>
      <c r="C12" s="27" t="s">
        <v>20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9"/>
      <c r="T12" s="28"/>
      <c r="U12" s="29"/>
      <c r="V12" s="28"/>
      <c r="W12" s="28"/>
      <c r="X12" s="28"/>
      <c r="Y12" s="29"/>
      <c r="Z12" s="29"/>
      <c r="AA12" s="76"/>
      <c r="AB12" s="30"/>
      <c r="AC12" s="3"/>
      <c r="AD12" s="3"/>
      <c r="AE12" s="2"/>
    </row>
    <row r="13" spans="1:31" ht="54.75" customHeight="1">
      <c r="A13" s="181"/>
      <c r="B13" s="181"/>
      <c r="C13" s="31" t="s">
        <v>24</v>
      </c>
      <c r="D13" s="32">
        <v>0</v>
      </c>
      <c r="E13" s="32">
        <v>0</v>
      </c>
      <c r="F13" s="32">
        <v>0</v>
      </c>
      <c r="G13" s="32">
        <v>1320000</v>
      </c>
      <c r="H13" s="32">
        <v>1320000</v>
      </c>
      <c r="I13" s="32">
        <v>1238283</v>
      </c>
      <c r="J13" s="32">
        <v>1200000</v>
      </c>
      <c r="K13" s="32">
        <v>1200000</v>
      </c>
      <c r="L13" s="32">
        <v>1200000</v>
      </c>
      <c r="M13" s="32">
        <v>1200000</v>
      </c>
      <c r="N13" s="32">
        <v>1200000</v>
      </c>
      <c r="O13" s="32">
        <v>1200000</v>
      </c>
      <c r="P13" s="32">
        <v>1200000</v>
      </c>
      <c r="Q13" s="32">
        <v>1200000</v>
      </c>
      <c r="R13" s="32">
        <v>1200000</v>
      </c>
      <c r="S13" s="32">
        <v>1200000</v>
      </c>
      <c r="T13" s="32">
        <v>1200000</v>
      </c>
      <c r="U13" s="32">
        <v>1200000</v>
      </c>
      <c r="V13" s="32">
        <v>1200000</v>
      </c>
      <c r="W13" s="32">
        <v>1200000</v>
      </c>
      <c r="X13" s="32">
        <v>1200000</v>
      </c>
      <c r="Y13" s="32">
        <v>1200000</v>
      </c>
      <c r="Z13" s="32">
        <v>1200000</v>
      </c>
      <c r="AA13" s="23">
        <f>SUM(D13:Z13)</f>
        <v>24278283</v>
      </c>
      <c r="AB13" s="78" t="s">
        <v>117</v>
      </c>
      <c r="AC13" s="3"/>
      <c r="AD13" s="3"/>
      <c r="AE13" s="2"/>
    </row>
    <row r="14" spans="1:31" ht="39" customHeight="1">
      <c r="A14" s="181"/>
      <c r="B14" s="181"/>
      <c r="C14" s="172" t="s">
        <v>113</v>
      </c>
      <c r="D14" s="171">
        <v>0</v>
      </c>
      <c r="E14" s="171">
        <v>0</v>
      </c>
      <c r="F14" s="171">
        <v>0</v>
      </c>
      <c r="G14" s="171">
        <v>0</v>
      </c>
      <c r="H14" s="171">
        <v>0</v>
      </c>
      <c r="I14" s="171">
        <v>81717</v>
      </c>
      <c r="J14" s="171">
        <v>120000</v>
      </c>
      <c r="K14" s="171">
        <v>120000</v>
      </c>
      <c r="L14" s="171">
        <v>120000</v>
      </c>
      <c r="M14" s="171">
        <v>120000</v>
      </c>
      <c r="N14" s="171">
        <v>745757</v>
      </c>
      <c r="O14" s="171">
        <v>120000</v>
      </c>
      <c r="P14" s="171">
        <v>120000</v>
      </c>
      <c r="Q14" s="171">
        <v>120000</v>
      </c>
      <c r="R14" s="171">
        <v>120000</v>
      </c>
      <c r="S14" s="171">
        <v>120000</v>
      </c>
      <c r="T14" s="171">
        <v>1214921</v>
      </c>
      <c r="U14" s="171">
        <v>120000</v>
      </c>
      <c r="V14" s="171">
        <v>120000</v>
      </c>
      <c r="W14" s="171">
        <v>120000</v>
      </c>
      <c r="X14" s="171">
        <v>120000</v>
      </c>
      <c r="Y14" s="171">
        <v>120000</v>
      </c>
      <c r="Z14" s="171">
        <v>1251036</v>
      </c>
      <c r="AA14" s="23">
        <f>SUM(D14:Z14)</f>
        <v>4973431</v>
      </c>
      <c r="AB14" s="78" t="s">
        <v>116</v>
      </c>
      <c r="AC14" s="3"/>
      <c r="AD14" s="3"/>
      <c r="AE14" s="2"/>
    </row>
    <row r="15" spans="1:31" ht="12.75" customHeight="1">
      <c r="A15" s="181"/>
      <c r="B15" s="181"/>
      <c r="C15" s="15" t="s">
        <v>25</v>
      </c>
      <c r="D15" s="33">
        <v>0</v>
      </c>
      <c r="E15" s="33">
        <v>0</v>
      </c>
      <c r="F15" s="33">
        <v>500000</v>
      </c>
      <c r="G15" s="33">
        <v>500000</v>
      </c>
      <c r="H15" s="33">
        <v>500000</v>
      </c>
      <c r="I15" s="33">
        <v>500000</v>
      </c>
      <c r="J15" s="33">
        <v>500000</v>
      </c>
      <c r="K15" s="33">
        <v>500000</v>
      </c>
      <c r="L15" s="33">
        <v>500000</v>
      </c>
      <c r="M15" s="33">
        <v>500000</v>
      </c>
      <c r="N15" s="33">
        <v>500000</v>
      </c>
      <c r="O15" s="33">
        <v>500000</v>
      </c>
      <c r="P15" s="33">
        <v>500000</v>
      </c>
      <c r="Q15" s="33">
        <v>500000</v>
      </c>
      <c r="R15" s="33">
        <v>500000</v>
      </c>
      <c r="S15" s="33">
        <v>500000</v>
      </c>
      <c r="T15" s="33">
        <v>500000</v>
      </c>
      <c r="U15" s="33">
        <v>500000</v>
      </c>
      <c r="V15" s="33">
        <v>500000</v>
      </c>
      <c r="W15" s="33">
        <v>500000</v>
      </c>
      <c r="X15" s="33">
        <v>500000</v>
      </c>
      <c r="Y15" s="33">
        <v>500000</v>
      </c>
      <c r="Z15" s="33">
        <v>500000</v>
      </c>
      <c r="AA15" s="23">
        <f t="shared" ref="AA15:AA29" si="9">SUM(D15:Z15)</f>
        <v>10500000</v>
      </c>
      <c r="AB15" s="24"/>
      <c r="AC15" s="3"/>
      <c r="AD15" s="3"/>
      <c r="AE15" s="2"/>
    </row>
    <row r="16" spans="1:31" ht="12.75" customHeight="1">
      <c r="A16" s="181"/>
      <c r="B16" s="181"/>
      <c r="C16" s="15" t="s">
        <v>26</v>
      </c>
      <c r="D16" s="33">
        <v>0</v>
      </c>
      <c r="E16" s="33">
        <v>0</v>
      </c>
      <c r="F16" s="33">
        <v>40000</v>
      </c>
      <c r="G16" s="33">
        <v>40000</v>
      </c>
      <c r="H16" s="33">
        <v>40000</v>
      </c>
      <c r="I16" s="33">
        <v>40000</v>
      </c>
      <c r="J16" s="33">
        <v>40000</v>
      </c>
      <c r="K16" s="33">
        <v>40000</v>
      </c>
      <c r="L16" s="33">
        <v>40000</v>
      </c>
      <c r="M16" s="33">
        <v>40000</v>
      </c>
      <c r="N16" s="33">
        <v>40000</v>
      </c>
      <c r="O16" s="33">
        <v>40000</v>
      </c>
      <c r="P16" s="33">
        <v>40000</v>
      </c>
      <c r="Q16" s="33">
        <v>40000</v>
      </c>
      <c r="R16" s="33">
        <v>40000</v>
      </c>
      <c r="S16" s="33">
        <v>40000</v>
      </c>
      <c r="T16" s="33">
        <v>40000</v>
      </c>
      <c r="U16" s="33">
        <v>40000</v>
      </c>
      <c r="V16" s="33">
        <v>40000</v>
      </c>
      <c r="W16" s="33">
        <v>40000</v>
      </c>
      <c r="X16" s="33">
        <v>40000</v>
      </c>
      <c r="Y16" s="33">
        <v>40000</v>
      </c>
      <c r="Z16" s="33">
        <v>40000</v>
      </c>
      <c r="AA16" s="23">
        <f t="shared" si="9"/>
        <v>840000</v>
      </c>
      <c r="AB16" s="24"/>
      <c r="AC16" s="3"/>
      <c r="AD16" s="3"/>
      <c r="AE16" s="2"/>
    </row>
    <row r="17" spans="1:31" ht="12.75" customHeight="1">
      <c r="A17" s="181"/>
      <c r="B17" s="181"/>
      <c r="C17" s="15" t="s">
        <v>27</v>
      </c>
      <c r="D17" s="33">
        <v>0</v>
      </c>
      <c r="E17" s="33">
        <v>0</v>
      </c>
      <c r="F17" s="33">
        <v>10000</v>
      </c>
      <c r="G17" s="33">
        <v>10000</v>
      </c>
      <c r="H17" s="33">
        <v>10000</v>
      </c>
      <c r="I17" s="33">
        <v>10000</v>
      </c>
      <c r="J17" s="33">
        <v>10000</v>
      </c>
      <c r="K17" s="33">
        <v>10000</v>
      </c>
      <c r="L17" s="33">
        <v>10000</v>
      </c>
      <c r="M17" s="33">
        <v>10000</v>
      </c>
      <c r="N17" s="33">
        <v>10000</v>
      </c>
      <c r="O17" s="33">
        <v>10000</v>
      </c>
      <c r="P17" s="33">
        <v>10000</v>
      </c>
      <c r="Q17" s="33">
        <v>10000</v>
      </c>
      <c r="R17" s="33">
        <v>10000</v>
      </c>
      <c r="S17" s="33">
        <v>10000</v>
      </c>
      <c r="T17" s="33">
        <v>10000</v>
      </c>
      <c r="U17" s="33">
        <v>10000</v>
      </c>
      <c r="V17" s="33">
        <v>10000</v>
      </c>
      <c r="W17" s="33">
        <v>10000</v>
      </c>
      <c r="X17" s="33">
        <v>10000</v>
      </c>
      <c r="Y17" s="33">
        <v>10000</v>
      </c>
      <c r="Z17" s="33">
        <v>10000</v>
      </c>
      <c r="AA17" s="23">
        <f t="shared" si="9"/>
        <v>210000</v>
      </c>
      <c r="AB17" s="79" t="s">
        <v>28</v>
      </c>
      <c r="AC17" s="3"/>
      <c r="AD17" s="3"/>
      <c r="AE17" s="2"/>
    </row>
    <row r="18" spans="1:31" ht="12.75" customHeight="1">
      <c r="A18" s="181"/>
      <c r="B18" s="181"/>
      <c r="C18" s="15" t="s">
        <v>29</v>
      </c>
      <c r="D18" s="33">
        <v>0</v>
      </c>
      <c r="E18" s="33">
        <v>2200000</v>
      </c>
      <c r="F18" s="33">
        <v>0</v>
      </c>
      <c r="G18" s="33">
        <v>0</v>
      </c>
      <c r="H18" s="33">
        <v>1100000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23">
        <f t="shared" si="9"/>
        <v>3300000</v>
      </c>
      <c r="AB18" s="79"/>
      <c r="AC18" s="3"/>
      <c r="AD18" s="3"/>
      <c r="AE18" s="2"/>
    </row>
    <row r="19" spans="1:31" ht="12.75" customHeight="1">
      <c r="A19" s="181"/>
      <c r="B19" s="181"/>
      <c r="C19" s="15" t="s">
        <v>30</v>
      </c>
      <c r="D19" s="34">
        <v>0</v>
      </c>
      <c r="E19" s="34">
        <v>300000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5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23">
        <f t="shared" si="9"/>
        <v>300000</v>
      </c>
      <c r="AB19" s="79"/>
      <c r="AC19" s="3"/>
      <c r="AD19" s="3"/>
      <c r="AE19" s="2"/>
    </row>
    <row r="20" spans="1:31" ht="12.75" customHeight="1">
      <c r="A20" s="181"/>
      <c r="B20" s="181"/>
      <c r="C20" s="15" t="s">
        <v>31</v>
      </c>
      <c r="D20" s="34">
        <v>0</v>
      </c>
      <c r="E20" s="34">
        <v>54780</v>
      </c>
      <c r="F20" s="34">
        <v>54780</v>
      </c>
      <c r="G20" s="34">
        <v>54780</v>
      </c>
      <c r="H20" s="34">
        <v>54780</v>
      </c>
      <c r="I20" s="34">
        <v>54780</v>
      </c>
      <c r="J20" s="34">
        <v>54780</v>
      </c>
      <c r="K20" s="34">
        <v>54780</v>
      </c>
      <c r="L20" s="34">
        <v>54780</v>
      </c>
      <c r="M20" s="34">
        <v>54780</v>
      </c>
      <c r="N20" s="34">
        <v>54780</v>
      </c>
      <c r="O20" s="34">
        <v>54780</v>
      </c>
      <c r="P20" s="34">
        <v>54780</v>
      </c>
      <c r="Q20" s="34">
        <v>27280</v>
      </c>
      <c r="R20" s="34">
        <v>27280</v>
      </c>
      <c r="S20" s="34">
        <v>27280</v>
      </c>
      <c r="T20" s="34">
        <v>27280</v>
      </c>
      <c r="U20" s="34">
        <v>27280</v>
      </c>
      <c r="V20" s="34">
        <v>27280</v>
      </c>
      <c r="W20" s="34">
        <v>27280</v>
      </c>
      <c r="X20" s="34">
        <v>27280</v>
      </c>
      <c r="Y20" s="34">
        <v>27280</v>
      </c>
      <c r="Z20" s="34">
        <v>27280</v>
      </c>
      <c r="AA20" s="23">
        <f t="shared" si="9"/>
        <v>930160</v>
      </c>
      <c r="AB20" s="79" t="s">
        <v>32</v>
      </c>
      <c r="AC20" s="3"/>
      <c r="AD20" s="3"/>
      <c r="AE20" s="2"/>
    </row>
    <row r="21" spans="1:31" ht="12.75" customHeight="1">
      <c r="A21" s="181"/>
      <c r="B21" s="181"/>
      <c r="C21" s="15" t="s">
        <v>33</v>
      </c>
      <c r="D21" s="34">
        <v>50000</v>
      </c>
      <c r="E21" s="34">
        <v>40000</v>
      </c>
      <c r="F21" s="34">
        <v>40000</v>
      </c>
      <c r="G21" s="34">
        <v>40000</v>
      </c>
      <c r="H21" s="34">
        <v>40000</v>
      </c>
      <c r="I21" s="34">
        <v>40000</v>
      </c>
      <c r="J21" s="34">
        <v>40000</v>
      </c>
      <c r="K21" s="34">
        <v>40000</v>
      </c>
      <c r="L21" s="34">
        <v>40000</v>
      </c>
      <c r="M21" s="34">
        <v>40000</v>
      </c>
      <c r="N21" s="34">
        <v>40000</v>
      </c>
      <c r="O21" s="34">
        <v>40000</v>
      </c>
      <c r="P21" s="34">
        <v>40000</v>
      </c>
      <c r="Q21" s="34">
        <v>40000</v>
      </c>
      <c r="R21" s="34">
        <v>40000</v>
      </c>
      <c r="S21" s="34">
        <v>40000</v>
      </c>
      <c r="T21" s="34">
        <v>40000</v>
      </c>
      <c r="U21" s="34">
        <v>40000</v>
      </c>
      <c r="V21" s="34">
        <v>40000</v>
      </c>
      <c r="W21" s="34">
        <v>40000</v>
      </c>
      <c r="X21" s="34">
        <v>40000</v>
      </c>
      <c r="Y21" s="34">
        <v>40000</v>
      </c>
      <c r="Z21" s="34">
        <v>40000</v>
      </c>
      <c r="AA21" s="23">
        <f t="shared" si="9"/>
        <v>930000</v>
      </c>
      <c r="AB21" s="24"/>
      <c r="AC21" s="3"/>
      <c r="AD21" s="3"/>
      <c r="AE21" s="2"/>
    </row>
    <row r="22" spans="1:31" ht="12.75" customHeight="1">
      <c r="A22" s="181"/>
      <c r="B22" s="181"/>
      <c r="C22" s="15" t="s">
        <v>34</v>
      </c>
      <c r="D22" s="37">
        <v>0</v>
      </c>
      <c r="E22" s="37">
        <v>0</v>
      </c>
      <c r="F22" s="37">
        <v>0</v>
      </c>
      <c r="G22" s="37">
        <v>20000</v>
      </c>
      <c r="H22" s="37">
        <v>20000</v>
      </c>
      <c r="I22" s="37">
        <v>20000</v>
      </c>
      <c r="J22" s="37">
        <v>20000</v>
      </c>
      <c r="K22" s="37">
        <v>20000</v>
      </c>
      <c r="L22" s="37">
        <v>20000</v>
      </c>
      <c r="M22" s="37">
        <v>20000</v>
      </c>
      <c r="N22" s="37">
        <v>20000</v>
      </c>
      <c r="O22" s="37">
        <v>20000</v>
      </c>
      <c r="P22" s="37">
        <v>20000</v>
      </c>
      <c r="Q22" s="37">
        <v>20000</v>
      </c>
      <c r="R22" s="37">
        <v>20000</v>
      </c>
      <c r="S22" s="37">
        <v>20000</v>
      </c>
      <c r="T22" s="37">
        <v>20000</v>
      </c>
      <c r="U22" s="37">
        <v>20000</v>
      </c>
      <c r="V22" s="37">
        <v>20000</v>
      </c>
      <c r="W22" s="37">
        <v>20000</v>
      </c>
      <c r="X22" s="37">
        <v>20000</v>
      </c>
      <c r="Y22" s="37">
        <v>20000</v>
      </c>
      <c r="Z22" s="37">
        <v>20000</v>
      </c>
      <c r="AA22" s="23">
        <f t="shared" si="9"/>
        <v>400000</v>
      </c>
      <c r="AB22" s="24"/>
      <c r="AC22" s="3"/>
      <c r="AD22" s="3"/>
      <c r="AE22" s="2"/>
    </row>
    <row r="23" spans="1:31" ht="12.75" customHeight="1">
      <c r="A23" s="181"/>
      <c r="B23" s="181"/>
      <c r="C23" s="15" t="s">
        <v>35</v>
      </c>
      <c r="D23" s="37">
        <v>0</v>
      </c>
      <c r="E23" s="37">
        <v>0</v>
      </c>
      <c r="F23" s="37">
        <v>3300</v>
      </c>
      <c r="G23" s="37">
        <v>3300</v>
      </c>
      <c r="H23" s="37">
        <v>3300</v>
      </c>
      <c r="I23" s="37">
        <v>3300</v>
      </c>
      <c r="J23" s="37">
        <v>3300</v>
      </c>
      <c r="K23" s="37">
        <v>3300</v>
      </c>
      <c r="L23" s="37">
        <v>3300</v>
      </c>
      <c r="M23" s="37">
        <v>3300</v>
      </c>
      <c r="N23" s="37">
        <v>3300</v>
      </c>
      <c r="O23" s="37">
        <v>3300</v>
      </c>
      <c r="P23" s="37">
        <v>3300</v>
      </c>
      <c r="Q23" s="37">
        <v>3300</v>
      </c>
      <c r="R23" s="37">
        <v>3300</v>
      </c>
      <c r="S23" s="37">
        <v>3300</v>
      </c>
      <c r="T23" s="37">
        <v>3300</v>
      </c>
      <c r="U23" s="37">
        <v>3300</v>
      </c>
      <c r="V23" s="37">
        <v>3300</v>
      </c>
      <c r="W23" s="37">
        <v>3300</v>
      </c>
      <c r="X23" s="37">
        <v>3300</v>
      </c>
      <c r="Y23" s="37">
        <v>3300</v>
      </c>
      <c r="Z23" s="37">
        <v>3300</v>
      </c>
      <c r="AA23" s="23">
        <f t="shared" si="9"/>
        <v>69300</v>
      </c>
      <c r="AB23" s="24"/>
      <c r="AC23" s="3"/>
      <c r="AD23" s="3"/>
      <c r="AE23" s="2"/>
    </row>
    <row r="24" spans="1:31" ht="12.75" customHeight="1">
      <c r="A24" s="181"/>
      <c r="B24" s="181"/>
      <c r="C24" s="115" t="s">
        <v>101</v>
      </c>
      <c r="D24" s="37">
        <v>0</v>
      </c>
      <c r="E24" s="37">
        <v>0</v>
      </c>
      <c r="F24" s="37">
        <v>44000</v>
      </c>
      <c r="G24" s="37">
        <v>5500</v>
      </c>
      <c r="H24" s="37">
        <v>5500</v>
      </c>
      <c r="I24" s="37">
        <v>5500</v>
      </c>
      <c r="J24" s="37">
        <v>5500</v>
      </c>
      <c r="K24" s="37">
        <v>5500</v>
      </c>
      <c r="L24" s="37">
        <v>5500</v>
      </c>
      <c r="M24" s="37">
        <v>5500</v>
      </c>
      <c r="N24" s="37">
        <v>5500</v>
      </c>
      <c r="O24" s="37">
        <v>5500</v>
      </c>
      <c r="P24" s="37">
        <v>5500</v>
      </c>
      <c r="Q24" s="37">
        <v>5500</v>
      </c>
      <c r="R24" s="37">
        <v>5500</v>
      </c>
      <c r="S24" s="37">
        <v>5500</v>
      </c>
      <c r="T24" s="37">
        <v>5500</v>
      </c>
      <c r="U24" s="37">
        <v>5500</v>
      </c>
      <c r="V24" s="37">
        <v>5500</v>
      </c>
      <c r="W24" s="37">
        <v>5500</v>
      </c>
      <c r="X24" s="37">
        <v>5500</v>
      </c>
      <c r="Y24" s="37">
        <v>5500</v>
      </c>
      <c r="Z24" s="37">
        <v>5500</v>
      </c>
      <c r="AA24" s="23">
        <f t="shared" si="9"/>
        <v>154000</v>
      </c>
      <c r="AB24" s="79" t="s">
        <v>103</v>
      </c>
      <c r="AC24" s="3"/>
      <c r="AD24" s="3"/>
      <c r="AE24" s="2"/>
    </row>
    <row r="25" spans="1:31" ht="12.75" customHeight="1">
      <c r="A25" s="181"/>
      <c r="B25" s="181"/>
      <c r="C25" s="15" t="s">
        <v>36</v>
      </c>
      <c r="D25" s="37">
        <v>0</v>
      </c>
      <c r="E25" s="37">
        <v>300000</v>
      </c>
      <c r="F25" s="37">
        <v>500000</v>
      </c>
      <c r="G25" s="37">
        <v>400000</v>
      </c>
      <c r="H25" s="37">
        <v>300000</v>
      </c>
      <c r="I25" s="37">
        <v>300000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23">
        <f t="shared" si="9"/>
        <v>1800000</v>
      </c>
      <c r="AB25" s="24"/>
      <c r="AC25" s="3"/>
      <c r="AD25" s="3"/>
      <c r="AE25" s="2"/>
    </row>
    <row r="26" spans="1:31" ht="12.75" customHeight="1">
      <c r="A26" s="181"/>
      <c r="B26" s="181"/>
      <c r="C26" s="15" t="s">
        <v>37</v>
      </c>
      <c r="D26" s="38">
        <f>360*D6</f>
        <v>0</v>
      </c>
      <c r="E26" s="38">
        <f>360*E6</f>
        <v>0</v>
      </c>
      <c r="F26" s="38">
        <f>360*F6</f>
        <v>0</v>
      </c>
      <c r="G26" s="38">
        <f>500*G6</f>
        <v>63000</v>
      </c>
      <c r="H26" s="38">
        <f>500*H6</f>
        <v>126000</v>
      </c>
      <c r="I26" s="38">
        <f t="shared" ref="I26:Z26" si="10">500*I6</f>
        <v>189000</v>
      </c>
      <c r="J26" s="38">
        <f t="shared" si="10"/>
        <v>210000</v>
      </c>
      <c r="K26" s="38">
        <f t="shared" si="10"/>
        <v>210000</v>
      </c>
      <c r="L26" s="38">
        <f t="shared" si="10"/>
        <v>210000</v>
      </c>
      <c r="M26" s="38">
        <f t="shared" si="10"/>
        <v>210000</v>
      </c>
      <c r="N26" s="38">
        <f t="shared" si="10"/>
        <v>210000</v>
      </c>
      <c r="O26" s="38">
        <f t="shared" si="10"/>
        <v>210000</v>
      </c>
      <c r="P26" s="38">
        <f t="shared" si="10"/>
        <v>210000</v>
      </c>
      <c r="Q26" s="38">
        <f t="shared" si="10"/>
        <v>210000</v>
      </c>
      <c r="R26" s="38">
        <f t="shared" si="10"/>
        <v>210000</v>
      </c>
      <c r="S26" s="38">
        <f t="shared" si="10"/>
        <v>210000</v>
      </c>
      <c r="T26" s="38">
        <f t="shared" si="10"/>
        <v>210000</v>
      </c>
      <c r="U26" s="38">
        <f t="shared" si="10"/>
        <v>210000</v>
      </c>
      <c r="V26" s="38">
        <f t="shared" si="10"/>
        <v>210000</v>
      </c>
      <c r="W26" s="38">
        <f t="shared" si="10"/>
        <v>210000</v>
      </c>
      <c r="X26" s="38">
        <f t="shared" si="10"/>
        <v>210000</v>
      </c>
      <c r="Y26" s="38">
        <f t="shared" si="10"/>
        <v>210000</v>
      </c>
      <c r="Z26" s="38">
        <f t="shared" si="10"/>
        <v>210000</v>
      </c>
      <c r="AA26" s="23">
        <f t="shared" si="9"/>
        <v>3948000</v>
      </c>
      <c r="AB26" s="79" t="s">
        <v>114</v>
      </c>
      <c r="AC26" s="3"/>
      <c r="AD26" s="3"/>
      <c r="AE26" s="2"/>
    </row>
    <row r="27" spans="1:31" ht="12.75" customHeight="1">
      <c r="A27" s="181"/>
      <c r="B27" s="181"/>
      <c r="C27" s="15" t="s">
        <v>38</v>
      </c>
      <c r="D27" s="38">
        <v>3000000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23">
        <f t="shared" si="9"/>
        <v>3000000</v>
      </c>
      <c r="AB27" s="24"/>
      <c r="AC27" s="3"/>
      <c r="AD27" s="3"/>
      <c r="AE27" s="2"/>
    </row>
    <row r="28" spans="1:31" ht="12.75" customHeight="1">
      <c r="A28" s="181"/>
      <c r="B28" s="181"/>
      <c r="C28" s="15" t="s">
        <v>39</v>
      </c>
      <c r="D28" s="39">
        <v>0</v>
      </c>
      <c r="E28" s="39">
        <v>1500000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23">
        <f t="shared" si="9"/>
        <v>1500000</v>
      </c>
      <c r="AB28" s="24"/>
      <c r="AC28" s="3"/>
      <c r="AD28" s="3"/>
      <c r="AE28" s="2"/>
    </row>
    <row r="29" spans="1:31" ht="12.75" customHeight="1">
      <c r="A29" s="181"/>
      <c r="B29" s="181"/>
      <c r="C29" s="12" t="s">
        <v>40</v>
      </c>
      <c r="D29" s="40">
        <v>3300000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23">
        <f t="shared" si="9"/>
        <v>3300000</v>
      </c>
      <c r="AB29" s="41"/>
      <c r="AC29" s="3"/>
      <c r="AD29" s="3"/>
      <c r="AE29" s="2"/>
    </row>
    <row r="30" spans="1:31" ht="12.75" customHeight="1">
      <c r="A30" s="181"/>
      <c r="B30" s="181"/>
      <c r="C30" s="41" t="s">
        <v>41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f t="shared" ref="J30:Y30" si="11">J11*0.05*1.1</f>
        <v>105643.53288720002</v>
      </c>
      <c r="K30" s="42">
        <f t="shared" si="11"/>
        <v>158465.29933080004</v>
      </c>
      <c r="L30" s="42">
        <f t="shared" si="11"/>
        <v>176072.55481200005</v>
      </c>
      <c r="M30" s="42">
        <f t="shared" si="11"/>
        <v>176072.55481200005</v>
      </c>
      <c r="N30" s="42">
        <f t="shared" si="11"/>
        <v>176072.55481200005</v>
      </c>
      <c r="O30" s="42">
        <f t="shared" si="11"/>
        <v>176072.55481200005</v>
      </c>
      <c r="P30" s="42">
        <f t="shared" si="11"/>
        <v>199417.63795800004</v>
      </c>
      <c r="Q30" s="42">
        <f t="shared" si="11"/>
        <v>199417.63795800004</v>
      </c>
      <c r="R30" s="42">
        <f t="shared" si="11"/>
        <v>199417.63795800004</v>
      </c>
      <c r="S30" s="42">
        <f t="shared" si="11"/>
        <v>199417.63795800004</v>
      </c>
      <c r="T30" s="42">
        <f t="shared" si="11"/>
        <v>199417.63795800004</v>
      </c>
      <c r="U30" s="42">
        <f t="shared" si="11"/>
        <v>199417.63795800004</v>
      </c>
      <c r="V30" s="42">
        <f t="shared" si="11"/>
        <v>199417.63795800004</v>
      </c>
      <c r="W30" s="42">
        <f t="shared" si="11"/>
        <v>199417.63795800004</v>
      </c>
      <c r="X30" s="42">
        <f t="shared" si="11"/>
        <v>199417.63795800004</v>
      </c>
      <c r="Y30" s="42">
        <f t="shared" si="11"/>
        <v>199417.63795800004</v>
      </c>
      <c r="Z30" s="42">
        <f>Z11*0.05*1.1</f>
        <v>199417.63795800004</v>
      </c>
      <c r="AA30" s="23">
        <f>SUM(D30:Z30)</f>
        <v>3161993.0690039997</v>
      </c>
      <c r="AB30" s="80" t="s">
        <v>42</v>
      </c>
      <c r="AC30" s="3"/>
      <c r="AD30" s="3"/>
      <c r="AE30" s="2"/>
    </row>
    <row r="31" spans="1:31" ht="12.75" customHeight="1">
      <c r="A31" s="181"/>
      <c r="B31" s="182"/>
      <c r="C31" s="25" t="s">
        <v>43</v>
      </c>
      <c r="D31" s="26">
        <f>SUM(D13:D30)</f>
        <v>6350000</v>
      </c>
      <c r="E31" s="26">
        <f>SUM(E13:E28)</f>
        <v>4394780</v>
      </c>
      <c r="F31" s="26">
        <f>SUM(F13:F28)</f>
        <v>1192080</v>
      </c>
      <c r="G31" s="26">
        <f>SUM(G13:G28)</f>
        <v>2456580</v>
      </c>
      <c r="H31" s="26">
        <f>SUM(H13:H28)</f>
        <v>3519580</v>
      </c>
      <c r="I31" s="26">
        <f t="shared" ref="I31:Z31" si="12">SUM(I13:I30)</f>
        <v>2482580</v>
      </c>
      <c r="J31" s="26">
        <f t="shared" si="12"/>
        <v>2309223.5328871999</v>
      </c>
      <c r="K31" s="26">
        <f t="shared" si="12"/>
        <v>2362045.2993307998</v>
      </c>
      <c r="L31" s="26">
        <f t="shared" si="12"/>
        <v>2379652.5548120001</v>
      </c>
      <c r="M31" s="26">
        <f t="shared" si="12"/>
        <v>2379652.5548120001</v>
      </c>
      <c r="N31" s="26">
        <f t="shared" si="12"/>
        <v>3005409.5548120001</v>
      </c>
      <c r="O31" s="26">
        <f t="shared" si="12"/>
        <v>2379652.5548120001</v>
      </c>
      <c r="P31" s="26">
        <f>SUM(P13:P30)</f>
        <v>2402997.6379579999</v>
      </c>
      <c r="Q31" s="26">
        <f t="shared" si="12"/>
        <v>2375497.6379579999</v>
      </c>
      <c r="R31" s="26">
        <f t="shared" si="12"/>
        <v>2375497.6379579999</v>
      </c>
      <c r="S31" s="26">
        <f t="shared" si="12"/>
        <v>2375497.6379579999</v>
      </c>
      <c r="T31" s="26">
        <f t="shared" si="12"/>
        <v>3470418.6379579999</v>
      </c>
      <c r="U31" s="26">
        <f t="shared" si="12"/>
        <v>2375497.6379579999</v>
      </c>
      <c r="V31" s="26">
        <f t="shared" si="12"/>
        <v>2375497.6379579999</v>
      </c>
      <c r="W31" s="26">
        <f t="shared" si="12"/>
        <v>2375497.6379579999</v>
      </c>
      <c r="X31" s="26">
        <f>SUM(X13:X30)</f>
        <v>2375497.6379579999</v>
      </c>
      <c r="Y31" s="26">
        <f t="shared" si="12"/>
        <v>2375497.6379579999</v>
      </c>
      <c r="Z31" s="26">
        <f t="shared" si="12"/>
        <v>3506533.6379579999</v>
      </c>
      <c r="AA31" s="44">
        <f>SUM(E31:Z31)</f>
        <v>57245167.069003977</v>
      </c>
      <c r="AB31" s="45"/>
      <c r="AC31" s="3"/>
      <c r="AD31" s="3"/>
      <c r="AE31" s="2"/>
    </row>
    <row r="32" spans="1:31" ht="12.75" customHeight="1">
      <c r="A32" s="181"/>
      <c r="B32" s="183" t="s">
        <v>44</v>
      </c>
      <c r="C32" s="184"/>
      <c r="D32" s="46">
        <f t="shared" ref="D32:Z32" si="13">D11-D31</f>
        <v>-6350000</v>
      </c>
      <c r="E32" s="46">
        <f t="shared" si="13"/>
        <v>-4394780</v>
      </c>
      <c r="F32" s="47">
        <f t="shared" si="13"/>
        <v>-1192080</v>
      </c>
      <c r="G32" s="47">
        <f t="shared" si="13"/>
        <v>-2456580</v>
      </c>
      <c r="H32" s="47">
        <f t="shared" si="13"/>
        <v>-3519580</v>
      </c>
      <c r="I32" s="47">
        <f t="shared" si="13"/>
        <v>-1522184.24648</v>
      </c>
      <c r="J32" s="47">
        <f t="shared" si="13"/>
        <v>-388432.02584719984</v>
      </c>
      <c r="K32" s="47">
        <f t="shared" si="13"/>
        <v>519141.96122920047</v>
      </c>
      <c r="L32" s="47">
        <f t="shared" si="13"/>
        <v>821666.62358800042</v>
      </c>
      <c r="M32" s="47">
        <f>M11-M31</f>
        <v>821666.62358800042</v>
      </c>
      <c r="N32" s="48">
        <f t="shared" si="13"/>
        <v>195909.62358800042</v>
      </c>
      <c r="O32" s="47">
        <f t="shared" si="13"/>
        <v>821666.62358800042</v>
      </c>
      <c r="P32" s="47">
        <f t="shared" si="13"/>
        <v>1222777.5976420003</v>
      </c>
      <c r="Q32" s="47">
        <f t="shared" si="13"/>
        <v>1250277.5976420003</v>
      </c>
      <c r="R32" s="47">
        <f t="shared" si="13"/>
        <v>1250277.5976420003</v>
      </c>
      <c r="S32" s="47">
        <f t="shared" si="13"/>
        <v>1250277.5976420003</v>
      </c>
      <c r="T32" s="47">
        <f t="shared" si="13"/>
        <v>155356.5976420003</v>
      </c>
      <c r="U32" s="47">
        <f t="shared" si="13"/>
        <v>1250277.5976420003</v>
      </c>
      <c r="V32" s="47">
        <f t="shared" si="13"/>
        <v>1250277.5976420003</v>
      </c>
      <c r="W32" s="47">
        <f t="shared" si="13"/>
        <v>1250277.5976420003</v>
      </c>
      <c r="X32" s="47">
        <f t="shared" si="13"/>
        <v>1250277.5976420003</v>
      </c>
      <c r="Y32" s="47">
        <f t="shared" si="13"/>
        <v>1250277.5976420003</v>
      </c>
      <c r="Z32" s="47">
        <f t="shared" si="13"/>
        <v>119241.5976420003</v>
      </c>
      <c r="AA32" s="49"/>
      <c r="AB32" s="20"/>
      <c r="AC32" s="3"/>
      <c r="AD32" s="3"/>
      <c r="AE32" s="2"/>
    </row>
    <row r="33" spans="1:31" ht="12.75" customHeight="1">
      <c r="A33" s="182"/>
      <c r="B33" s="183" t="s">
        <v>45</v>
      </c>
      <c r="C33" s="184"/>
      <c r="D33" s="47">
        <f>D32</f>
        <v>-6350000</v>
      </c>
      <c r="E33" s="47">
        <f t="shared" ref="E33:Z33" si="14">D33+E32</f>
        <v>-10744780</v>
      </c>
      <c r="F33" s="47">
        <f t="shared" si="14"/>
        <v>-11936860</v>
      </c>
      <c r="G33" s="47">
        <f t="shared" si="14"/>
        <v>-14393440</v>
      </c>
      <c r="H33" s="47">
        <f t="shared" si="14"/>
        <v>-17913020</v>
      </c>
      <c r="I33" s="47">
        <f t="shared" si="14"/>
        <v>-19435204.246479999</v>
      </c>
      <c r="J33" s="47">
        <f t="shared" si="14"/>
        <v>-19823636.2723272</v>
      </c>
      <c r="K33" s="47">
        <f t="shared" si="14"/>
        <v>-19304494.311097998</v>
      </c>
      <c r="L33" s="47">
        <f t="shared" si="14"/>
        <v>-18482827.687509999</v>
      </c>
      <c r="M33" s="47">
        <f t="shared" si="14"/>
        <v>-17661161.063921999</v>
      </c>
      <c r="N33" s="48">
        <f t="shared" si="14"/>
        <v>-17465251.440334</v>
      </c>
      <c r="O33" s="47">
        <f t="shared" si="14"/>
        <v>-16643584.816746</v>
      </c>
      <c r="P33" s="47">
        <f t="shared" si="14"/>
        <v>-15420807.219103999</v>
      </c>
      <c r="Q33" s="47">
        <f t="shared" si="14"/>
        <v>-14170529.621461999</v>
      </c>
      <c r="R33" s="47">
        <f t="shared" si="14"/>
        <v>-12920252.023819998</v>
      </c>
      <c r="S33" s="47">
        <f t="shared" si="14"/>
        <v>-11669974.426177997</v>
      </c>
      <c r="T33" s="47">
        <f t="shared" si="14"/>
        <v>-11514617.828535996</v>
      </c>
      <c r="U33" s="47">
        <f t="shared" si="14"/>
        <v>-10264340.230893996</v>
      </c>
      <c r="V33" s="47">
        <f t="shared" si="14"/>
        <v>-9014062.6332519948</v>
      </c>
      <c r="W33" s="47">
        <f t="shared" si="14"/>
        <v>-7763785.0356099941</v>
      </c>
      <c r="X33" s="47">
        <f t="shared" si="14"/>
        <v>-6513507.4379679933</v>
      </c>
      <c r="Y33" s="47">
        <f t="shared" si="14"/>
        <v>-5263229.8403259926</v>
      </c>
      <c r="Z33" s="47">
        <f t="shared" si="14"/>
        <v>-5143988.2426839918</v>
      </c>
      <c r="AA33" s="8"/>
      <c r="AB33" s="45"/>
      <c r="AC33" s="3"/>
      <c r="AD33" s="3"/>
      <c r="AE33" s="2"/>
    </row>
    <row r="34" spans="1:31" ht="12.75" customHeight="1">
      <c r="A34" s="50"/>
      <c r="B34" s="3"/>
      <c r="C34" s="51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3"/>
      <c r="W34" s="3"/>
      <c r="X34" s="3"/>
      <c r="Y34" s="3"/>
      <c r="Z34" s="3"/>
      <c r="AA34" s="52"/>
      <c r="AB34" s="3"/>
      <c r="AC34" s="3"/>
      <c r="AD34" s="3"/>
      <c r="AE34" s="2"/>
    </row>
    <row r="35" spans="1:31" ht="12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2"/>
    </row>
    <row r="36" spans="1:31" ht="12.75" customHeight="1">
      <c r="A36" s="3"/>
      <c r="B36" s="3"/>
      <c r="C36" s="3"/>
      <c r="D36" s="3"/>
      <c r="E36" s="3"/>
      <c r="F36" s="3"/>
      <c r="G36" s="3"/>
      <c r="H36" s="3"/>
      <c r="I36" s="3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3"/>
      <c r="V36" s="3"/>
      <c r="W36" s="3"/>
      <c r="X36" s="3"/>
      <c r="Y36" s="3"/>
      <c r="Z36" s="3"/>
      <c r="AA36" s="3"/>
      <c r="AB36" s="3"/>
      <c r="AC36" s="3"/>
      <c r="AD36" s="3"/>
      <c r="AE36" s="2"/>
    </row>
    <row r="37" spans="1:31" ht="13.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2"/>
    </row>
    <row r="38" spans="1:31" ht="13.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2"/>
    </row>
    <row r="39" spans="1:31" ht="13.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2"/>
    </row>
    <row r="40" spans="1:31" ht="13.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2"/>
    </row>
    <row r="41" spans="1:31" ht="13.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2"/>
    </row>
    <row r="42" spans="1:31" ht="13.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2"/>
    </row>
    <row r="43" spans="1:31" ht="13.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2"/>
    </row>
    <row r="44" spans="1:31" ht="13.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2"/>
    </row>
    <row r="45" spans="1:31" ht="13.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2"/>
    </row>
    <row r="46" spans="1:31" ht="13.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2"/>
    </row>
    <row r="47" spans="1:31" ht="13.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2"/>
    </row>
    <row r="48" spans="1:31" ht="13.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2"/>
    </row>
    <row r="49" spans="1:31" ht="13.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2"/>
    </row>
    <row r="50" spans="1:31" ht="13.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2"/>
    </row>
    <row r="51" spans="1:31" ht="13.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2"/>
    </row>
    <row r="52" spans="1:31" ht="13.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2"/>
    </row>
    <row r="53" spans="1:31" ht="13.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2"/>
    </row>
    <row r="54" spans="1:31" ht="13.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2"/>
      <c r="W54" s="2"/>
      <c r="X54" s="2"/>
      <c r="Y54" s="2"/>
      <c r="Z54" s="2"/>
      <c r="AA54" s="3"/>
      <c r="AB54" s="3"/>
      <c r="AC54" s="3"/>
      <c r="AD54" s="3"/>
      <c r="AE54" s="2"/>
    </row>
    <row r="55" spans="1:31" ht="13.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2"/>
      <c r="W55" s="2"/>
      <c r="X55" s="2"/>
      <c r="Y55" s="2"/>
      <c r="Z55" s="2"/>
      <c r="AA55" s="3"/>
      <c r="AB55" s="3"/>
      <c r="AC55" s="3"/>
      <c r="AD55" s="3"/>
      <c r="AE55" s="2"/>
    </row>
    <row r="56" spans="1:31" ht="13.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2"/>
      <c r="W56" s="2"/>
      <c r="X56" s="2"/>
      <c r="Y56" s="2"/>
      <c r="Z56" s="2"/>
      <c r="AA56" s="3"/>
      <c r="AB56" s="3"/>
      <c r="AC56" s="3"/>
      <c r="AD56" s="3"/>
      <c r="AE56" s="2"/>
    </row>
    <row r="57" spans="1:31" ht="13.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2"/>
      <c r="W57" s="2"/>
      <c r="X57" s="2"/>
      <c r="Y57" s="2"/>
      <c r="Z57" s="2"/>
      <c r="AA57" s="3"/>
      <c r="AB57" s="3"/>
      <c r="AC57" s="3"/>
      <c r="AD57" s="3"/>
      <c r="AE57" s="2"/>
    </row>
    <row r="58" spans="1:31" ht="13.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2"/>
      <c r="W58" s="2"/>
      <c r="X58" s="2"/>
      <c r="Y58" s="2"/>
      <c r="Z58" s="2"/>
      <c r="AA58" s="3"/>
      <c r="AB58" s="3"/>
      <c r="AC58" s="3"/>
      <c r="AD58" s="3"/>
      <c r="AE58" s="2"/>
    </row>
    <row r="59" spans="1:31" ht="13.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2"/>
      <c r="W59" s="2"/>
      <c r="X59" s="2"/>
      <c r="Y59" s="2"/>
      <c r="Z59" s="2"/>
      <c r="AA59" s="3"/>
      <c r="AB59" s="3"/>
      <c r="AC59" s="3"/>
      <c r="AD59" s="3"/>
      <c r="AE59" s="2"/>
    </row>
    <row r="60" spans="1:31" ht="13.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2"/>
      <c r="W60" s="2"/>
      <c r="X60" s="2"/>
      <c r="Y60" s="2"/>
      <c r="Z60" s="2"/>
      <c r="AA60" s="3"/>
      <c r="AB60" s="3"/>
      <c r="AC60" s="3"/>
      <c r="AD60" s="3"/>
      <c r="AE60" s="2"/>
    </row>
    <row r="61" spans="1:31" ht="13.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2"/>
      <c r="W61" s="2"/>
      <c r="X61" s="2"/>
      <c r="Y61" s="2"/>
      <c r="Z61" s="2"/>
      <c r="AA61" s="3"/>
      <c r="AB61" s="3"/>
      <c r="AC61" s="3"/>
      <c r="AD61" s="3"/>
      <c r="AE61" s="2"/>
    </row>
    <row r="62" spans="1:31" ht="13.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2"/>
      <c r="W62" s="2"/>
      <c r="X62" s="2"/>
      <c r="Y62" s="2"/>
      <c r="Z62" s="2"/>
      <c r="AA62" s="3"/>
      <c r="AB62" s="3"/>
      <c r="AC62" s="3"/>
      <c r="AD62" s="3"/>
      <c r="AE62" s="2"/>
    </row>
    <row r="63" spans="1:31" ht="13.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2"/>
      <c r="W63" s="2"/>
      <c r="X63" s="2"/>
      <c r="Y63" s="2"/>
      <c r="Z63" s="2"/>
      <c r="AA63" s="3"/>
      <c r="AB63" s="3"/>
      <c r="AC63" s="3"/>
      <c r="AD63" s="3"/>
      <c r="AE63" s="2"/>
    </row>
    <row r="64" spans="1:31" ht="13.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2"/>
      <c r="W64" s="2"/>
      <c r="X64" s="2"/>
      <c r="Y64" s="2"/>
      <c r="Z64" s="2"/>
      <c r="AA64" s="3"/>
      <c r="AB64" s="3"/>
      <c r="AC64" s="3"/>
      <c r="AD64" s="3"/>
      <c r="AE64" s="2"/>
    </row>
    <row r="65" spans="1:31" ht="13.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2"/>
      <c r="W65" s="2"/>
      <c r="X65" s="2"/>
      <c r="Y65" s="2"/>
      <c r="Z65" s="2"/>
      <c r="AA65" s="3"/>
      <c r="AB65" s="3"/>
      <c r="AC65" s="3"/>
      <c r="AD65" s="3"/>
      <c r="AE65" s="2"/>
    </row>
    <row r="66" spans="1:31" ht="13.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2"/>
      <c r="W66" s="2"/>
      <c r="X66" s="2"/>
      <c r="Y66" s="2"/>
      <c r="Z66" s="2"/>
      <c r="AA66" s="3"/>
      <c r="AB66" s="3"/>
      <c r="AC66" s="3"/>
      <c r="AD66" s="3"/>
      <c r="AE66" s="2"/>
    </row>
    <row r="67" spans="1:31" ht="13.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2"/>
      <c r="W67" s="2"/>
      <c r="X67" s="2"/>
      <c r="Y67" s="2"/>
      <c r="Z67" s="2"/>
      <c r="AA67" s="3"/>
      <c r="AB67" s="3"/>
      <c r="AC67" s="3"/>
      <c r="AD67" s="3"/>
      <c r="AE67" s="2"/>
    </row>
    <row r="68" spans="1:31" ht="13.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2"/>
      <c r="W68" s="2"/>
      <c r="X68" s="2"/>
      <c r="Y68" s="2"/>
      <c r="Z68" s="2"/>
      <c r="AA68" s="3"/>
      <c r="AB68" s="3"/>
      <c r="AC68" s="3"/>
      <c r="AD68" s="3"/>
      <c r="AE68" s="2"/>
    </row>
    <row r="69" spans="1:31" ht="13.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2"/>
      <c r="W69" s="2"/>
      <c r="X69" s="2"/>
      <c r="Y69" s="2"/>
      <c r="Z69" s="2"/>
      <c r="AA69" s="3"/>
      <c r="AB69" s="3"/>
      <c r="AC69" s="3"/>
      <c r="AD69" s="3"/>
      <c r="AE69" s="2"/>
    </row>
    <row r="70" spans="1:31" ht="13.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2"/>
      <c r="W70" s="2"/>
      <c r="X70" s="2"/>
      <c r="Y70" s="2"/>
      <c r="Z70" s="2"/>
      <c r="AA70" s="3"/>
      <c r="AB70" s="3"/>
      <c r="AC70" s="3"/>
      <c r="AD70" s="3"/>
      <c r="AE70" s="2"/>
    </row>
    <row r="71" spans="1:31" ht="13.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2"/>
      <c r="W71" s="2"/>
      <c r="X71" s="2"/>
      <c r="Y71" s="2"/>
      <c r="Z71" s="2"/>
      <c r="AA71" s="3"/>
      <c r="AB71" s="3"/>
      <c r="AC71" s="3"/>
      <c r="AD71" s="3"/>
      <c r="AE71" s="2"/>
    </row>
    <row r="72" spans="1:31" ht="13.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2"/>
      <c r="W72" s="2"/>
      <c r="X72" s="2"/>
      <c r="Y72" s="2"/>
      <c r="Z72" s="2"/>
      <c r="AA72" s="3"/>
      <c r="AB72" s="3"/>
      <c r="AC72" s="3"/>
      <c r="AD72" s="3"/>
      <c r="AE72" s="2"/>
    </row>
    <row r="73" spans="1:31" ht="13.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2"/>
      <c r="W73" s="2"/>
      <c r="X73" s="2"/>
      <c r="Y73" s="2"/>
      <c r="Z73" s="2"/>
      <c r="AA73" s="3"/>
      <c r="AB73" s="3"/>
      <c r="AC73" s="3"/>
      <c r="AD73" s="3"/>
      <c r="AE73" s="2"/>
    </row>
    <row r="74" spans="1:31" ht="13.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2"/>
      <c r="W74" s="2"/>
      <c r="X74" s="2"/>
      <c r="Y74" s="2"/>
      <c r="Z74" s="2"/>
      <c r="AA74" s="3"/>
      <c r="AB74" s="3"/>
      <c r="AC74" s="3"/>
      <c r="AD74" s="3"/>
      <c r="AE74" s="2"/>
    </row>
    <row r="75" spans="1:31" ht="13.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2"/>
      <c r="W75" s="2"/>
      <c r="X75" s="2"/>
      <c r="Y75" s="2"/>
      <c r="Z75" s="2"/>
      <c r="AA75" s="3"/>
      <c r="AB75" s="3"/>
      <c r="AC75" s="3"/>
      <c r="AD75" s="3"/>
      <c r="AE75" s="2"/>
    </row>
    <row r="76" spans="1:31" ht="13.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2"/>
      <c r="W76" s="2"/>
      <c r="X76" s="2"/>
      <c r="Y76" s="2"/>
      <c r="Z76" s="2"/>
      <c r="AA76" s="3"/>
      <c r="AB76" s="3"/>
      <c r="AC76" s="3"/>
      <c r="AD76" s="3"/>
      <c r="AE76" s="2"/>
    </row>
    <row r="77" spans="1:31" ht="13.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2"/>
      <c r="W77" s="2"/>
      <c r="X77" s="2"/>
      <c r="Y77" s="2"/>
      <c r="Z77" s="2"/>
      <c r="AA77" s="3"/>
      <c r="AB77" s="3"/>
      <c r="AC77" s="3"/>
      <c r="AD77" s="3"/>
      <c r="AE77" s="2"/>
    </row>
    <row r="78" spans="1:31" ht="13.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2"/>
      <c r="W78" s="2"/>
      <c r="X78" s="2"/>
      <c r="Y78" s="2"/>
      <c r="Z78" s="2"/>
      <c r="AA78" s="3"/>
      <c r="AB78" s="3"/>
      <c r="AC78" s="3"/>
      <c r="AD78" s="3"/>
      <c r="AE78" s="2"/>
    </row>
    <row r="79" spans="1:31" ht="13.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2"/>
      <c r="W79" s="2"/>
      <c r="X79" s="2"/>
      <c r="Y79" s="2"/>
      <c r="Z79" s="2"/>
      <c r="AA79" s="3"/>
      <c r="AB79" s="3"/>
      <c r="AC79" s="3"/>
      <c r="AD79" s="3"/>
      <c r="AE79" s="2"/>
    </row>
    <row r="80" spans="1:31" ht="13.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2"/>
      <c r="W80" s="2"/>
      <c r="X80" s="2"/>
      <c r="Y80" s="2"/>
      <c r="Z80" s="2"/>
      <c r="AA80" s="3"/>
      <c r="AB80" s="3"/>
      <c r="AC80" s="3"/>
      <c r="AD80" s="3"/>
      <c r="AE80" s="2"/>
    </row>
    <row r="81" spans="1:31" ht="13.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2"/>
      <c r="W81" s="2"/>
      <c r="X81" s="2"/>
      <c r="Y81" s="2"/>
      <c r="Z81" s="2"/>
      <c r="AA81" s="3"/>
      <c r="AB81" s="3"/>
      <c r="AC81" s="3"/>
      <c r="AD81" s="3"/>
      <c r="AE81" s="2"/>
    </row>
    <row r="82" spans="1:31" ht="13.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2"/>
      <c r="W82" s="2"/>
      <c r="X82" s="2"/>
      <c r="Y82" s="2"/>
      <c r="Z82" s="2"/>
      <c r="AA82" s="3"/>
      <c r="AB82" s="3"/>
      <c r="AC82" s="3"/>
      <c r="AD82" s="3"/>
      <c r="AE82" s="2"/>
    </row>
    <row r="83" spans="1:31" ht="13.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2"/>
      <c r="W83" s="2"/>
      <c r="X83" s="2"/>
      <c r="Y83" s="2"/>
      <c r="Z83" s="2"/>
      <c r="AA83" s="3"/>
      <c r="AB83" s="3"/>
      <c r="AC83" s="3"/>
      <c r="AD83" s="3"/>
      <c r="AE83" s="2"/>
    </row>
    <row r="84" spans="1:31" ht="13.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2"/>
      <c r="W84" s="2"/>
      <c r="X84" s="2"/>
      <c r="Y84" s="2"/>
      <c r="Z84" s="2"/>
      <c r="AA84" s="3"/>
      <c r="AB84" s="3"/>
      <c r="AC84" s="3"/>
      <c r="AD84" s="3"/>
      <c r="AE84" s="2"/>
    </row>
    <row r="85" spans="1:31" ht="13.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2"/>
      <c r="W85" s="2"/>
      <c r="X85" s="2"/>
      <c r="Y85" s="2"/>
      <c r="Z85" s="2"/>
      <c r="AA85" s="3"/>
      <c r="AB85" s="3"/>
      <c r="AC85" s="3"/>
      <c r="AD85" s="3"/>
      <c r="AE85" s="2"/>
    </row>
    <row r="86" spans="1:31" ht="13.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2"/>
      <c r="W86" s="2"/>
      <c r="X86" s="2"/>
      <c r="Y86" s="2"/>
      <c r="Z86" s="2"/>
      <c r="AA86" s="3"/>
      <c r="AB86" s="3"/>
      <c r="AC86" s="3"/>
      <c r="AD86" s="3"/>
      <c r="AE86" s="2"/>
    </row>
    <row r="87" spans="1:31" ht="13.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2"/>
      <c r="W87" s="2"/>
      <c r="X87" s="2"/>
      <c r="Y87" s="2"/>
      <c r="Z87" s="2"/>
      <c r="AA87" s="3"/>
      <c r="AB87" s="3"/>
      <c r="AC87" s="3"/>
      <c r="AD87" s="3"/>
      <c r="AE87" s="2"/>
    </row>
    <row r="88" spans="1:31" ht="13.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2"/>
      <c r="W88" s="2"/>
      <c r="X88" s="2"/>
      <c r="Y88" s="2"/>
      <c r="Z88" s="2"/>
      <c r="AA88" s="3"/>
      <c r="AB88" s="3"/>
      <c r="AC88" s="3"/>
      <c r="AD88" s="3"/>
      <c r="AE88" s="2"/>
    </row>
    <row r="89" spans="1:31" ht="13.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2"/>
      <c r="W89" s="2"/>
      <c r="X89" s="2"/>
      <c r="Y89" s="2"/>
      <c r="Z89" s="2"/>
      <c r="AA89" s="3"/>
      <c r="AB89" s="3"/>
      <c r="AC89" s="3"/>
      <c r="AD89" s="3"/>
      <c r="AE89" s="2"/>
    </row>
    <row r="90" spans="1:31" ht="13.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2"/>
      <c r="W90" s="2"/>
      <c r="X90" s="2"/>
      <c r="Y90" s="2"/>
      <c r="Z90" s="2"/>
      <c r="AA90" s="3"/>
      <c r="AB90" s="3"/>
      <c r="AC90" s="3"/>
      <c r="AD90" s="3"/>
      <c r="AE90" s="2"/>
    </row>
    <row r="91" spans="1:31" ht="13.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2"/>
      <c r="W91" s="2"/>
      <c r="X91" s="2"/>
      <c r="Y91" s="2"/>
      <c r="Z91" s="2"/>
      <c r="AA91" s="3"/>
      <c r="AB91" s="3"/>
      <c r="AC91" s="3"/>
      <c r="AD91" s="3"/>
      <c r="AE91" s="2"/>
    </row>
    <row r="92" spans="1:31" ht="13.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2"/>
      <c r="W92" s="2"/>
      <c r="X92" s="2"/>
      <c r="Y92" s="2"/>
      <c r="Z92" s="2"/>
      <c r="AA92" s="3"/>
      <c r="AB92" s="3"/>
      <c r="AC92" s="3"/>
      <c r="AD92" s="3"/>
      <c r="AE92" s="2"/>
    </row>
    <row r="93" spans="1:31" ht="13.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2"/>
      <c r="W93" s="2"/>
      <c r="X93" s="2"/>
      <c r="Y93" s="2"/>
      <c r="Z93" s="2"/>
      <c r="AA93" s="3"/>
      <c r="AB93" s="3"/>
      <c r="AC93" s="3"/>
      <c r="AD93" s="3"/>
      <c r="AE93" s="2"/>
    </row>
    <row r="94" spans="1:31" ht="13.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2"/>
      <c r="W94" s="2"/>
      <c r="X94" s="2"/>
      <c r="Y94" s="2"/>
      <c r="Z94" s="2"/>
      <c r="AA94" s="3"/>
      <c r="AB94" s="3"/>
      <c r="AC94" s="3"/>
      <c r="AD94" s="3"/>
      <c r="AE94" s="2"/>
    </row>
    <row r="95" spans="1:31" ht="13.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2"/>
      <c r="W95" s="2"/>
      <c r="X95" s="2"/>
      <c r="Y95" s="2"/>
      <c r="Z95" s="2"/>
      <c r="AA95" s="3"/>
      <c r="AB95" s="3"/>
      <c r="AC95" s="3"/>
      <c r="AD95" s="3"/>
      <c r="AE95" s="2"/>
    </row>
    <row r="96" spans="1:31" ht="13.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2"/>
      <c r="W96" s="2"/>
      <c r="X96" s="2"/>
      <c r="Y96" s="2"/>
      <c r="Z96" s="2"/>
      <c r="AA96" s="3"/>
      <c r="AB96" s="3"/>
      <c r="AC96" s="3"/>
      <c r="AD96" s="3"/>
      <c r="AE96" s="2"/>
    </row>
    <row r="97" spans="1:31" ht="13.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2"/>
      <c r="W97" s="2"/>
      <c r="X97" s="2"/>
      <c r="Y97" s="2"/>
      <c r="Z97" s="2"/>
      <c r="AA97" s="3"/>
      <c r="AB97" s="3"/>
      <c r="AC97" s="3"/>
      <c r="AD97" s="3"/>
      <c r="AE97" s="2"/>
    </row>
    <row r="98" spans="1:31" ht="13.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2"/>
      <c r="W98" s="2"/>
      <c r="X98" s="2"/>
      <c r="Y98" s="2"/>
      <c r="Z98" s="2"/>
      <c r="AA98" s="3"/>
      <c r="AB98" s="3"/>
      <c r="AC98" s="3"/>
      <c r="AD98" s="3"/>
      <c r="AE98" s="2"/>
    </row>
    <row r="99" spans="1:31" ht="13.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2"/>
      <c r="W99" s="2"/>
      <c r="X99" s="2"/>
      <c r="Y99" s="2"/>
      <c r="Z99" s="2"/>
      <c r="AA99" s="3"/>
      <c r="AB99" s="3"/>
      <c r="AC99" s="3"/>
      <c r="AD99" s="3"/>
      <c r="AE99" s="2"/>
    </row>
    <row r="100" spans="1:31" ht="13.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2"/>
      <c r="W100" s="2"/>
      <c r="X100" s="2"/>
      <c r="Y100" s="2"/>
      <c r="Z100" s="2"/>
      <c r="AA100" s="3"/>
      <c r="AB100" s="3"/>
      <c r="AC100" s="3"/>
      <c r="AD100" s="3"/>
      <c r="AE100" s="2"/>
    </row>
    <row r="101" spans="1:31" ht="13.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2"/>
      <c r="W101" s="2"/>
      <c r="X101" s="2"/>
      <c r="Y101" s="2"/>
      <c r="Z101" s="2"/>
      <c r="AA101" s="3"/>
      <c r="AB101" s="3"/>
      <c r="AC101" s="3"/>
      <c r="AD101" s="3"/>
      <c r="AE101" s="2"/>
    </row>
    <row r="102" spans="1:31" ht="13.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2"/>
      <c r="W102" s="2"/>
      <c r="X102" s="2"/>
      <c r="Y102" s="2"/>
      <c r="Z102" s="2"/>
      <c r="AA102" s="3"/>
      <c r="AB102" s="3"/>
      <c r="AC102" s="3"/>
      <c r="AD102" s="3"/>
      <c r="AE102" s="2"/>
    </row>
    <row r="103" spans="1:31" ht="13.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2"/>
      <c r="W103" s="2"/>
      <c r="X103" s="2"/>
      <c r="Y103" s="2"/>
      <c r="Z103" s="2"/>
      <c r="AA103" s="3"/>
      <c r="AB103" s="3"/>
      <c r="AC103" s="3"/>
      <c r="AD103" s="3"/>
      <c r="AE103" s="2"/>
    </row>
    <row r="104" spans="1:31" ht="13.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2"/>
      <c r="W104" s="2"/>
      <c r="X104" s="2"/>
      <c r="Y104" s="2"/>
      <c r="Z104" s="2"/>
      <c r="AA104" s="3"/>
      <c r="AB104" s="3"/>
      <c r="AC104" s="3"/>
      <c r="AD104" s="3"/>
      <c r="AE104" s="2"/>
    </row>
    <row r="105" spans="1:31" ht="13.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2"/>
      <c r="W105" s="2"/>
      <c r="X105" s="2"/>
      <c r="Y105" s="2"/>
      <c r="Z105" s="2"/>
      <c r="AA105" s="3"/>
      <c r="AB105" s="3"/>
      <c r="AC105" s="3"/>
      <c r="AD105" s="3"/>
      <c r="AE105" s="2"/>
    </row>
    <row r="106" spans="1:31" ht="13.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2"/>
      <c r="W106" s="2"/>
      <c r="X106" s="2"/>
      <c r="Y106" s="2"/>
      <c r="Z106" s="2"/>
      <c r="AA106" s="3"/>
      <c r="AB106" s="3"/>
      <c r="AC106" s="3"/>
      <c r="AD106" s="3"/>
      <c r="AE106" s="2"/>
    </row>
    <row r="107" spans="1:31" ht="13.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2"/>
      <c r="W107" s="2"/>
      <c r="X107" s="2"/>
      <c r="Y107" s="2"/>
      <c r="Z107" s="2"/>
      <c r="AA107" s="3"/>
      <c r="AB107" s="3"/>
      <c r="AC107" s="3"/>
      <c r="AD107" s="3"/>
      <c r="AE107" s="2"/>
    </row>
    <row r="108" spans="1:31" ht="13.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2"/>
      <c r="W108" s="2"/>
      <c r="X108" s="2"/>
      <c r="Y108" s="2"/>
      <c r="Z108" s="2"/>
      <c r="AA108" s="3"/>
      <c r="AB108" s="3"/>
      <c r="AC108" s="3"/>
      <c r="AD108" s="3"/>
      <c r="AE108" s="2"/>
    </row>
    <row r="109" spans="1:31" ht="13.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2"/>
      <c r="W109" s="2"/>
      <c r="X109" s="2"/>
      <c r="Y109" s="2"/>
      <c r="Z109" s="2"/>
      <c r="AA109" s="3"/>
      <c r="AB109" s="3"/>
      <c r="AC109" s="3"/>
      <c r="AD109" s="3"/>
      <c r="AE109" s="2"/>
    </row>
    <row r="110" spans="1:31" ht="13.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2"/>
      <c r="W110" s="2"/>
      <c r="X110" s="2"/>
      <c r="Y110" s="2"/>
      <c r="Z110" s="2"/>
      <c r="AA110" s="3"/>
      <c r="AB110" s="3"/>
      <c r="AC110" s="3"/>
      <c r="AD110" s="3"/>
      <c r="AE110" s="2"/>
    </row>
    <row r="111" spans="1:31" ht="13.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2"/>
      <c r="W111" s="2"/>
      <c r="X111" s="2"/>
      <c r="Y111" s="2"/>
      <c r="Z111" s="2"/>
      <c r="AA111" s="3"/>
      <c r="AB111" s="3"/>
      <c r="AC111" s="3"/>
      <c r="AD111" s="3"/>
      <c r="AE111" s="2"/>
    </row>
    <row r="112" spans="1:31" ht="13.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2"/>
      <c r="W112" s="2"/>
      <c r="X112" s="2"/>
      <c r="Y112" s="2"/>
      <c r="Z112" s="2"/>
      <c r="AA112" s="3"/>
      <c r="AB112" s="3"/>
      <c r="AC112" s="3"/>
      <c r="AD112" s="3"/>
      <c r="AE112" s="2"/>
    </row>
    <row r="113" spans="1:31" ht="13.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2"/>
      <c r="W113" s="2"/>
      <c r="X113" s="2"/>
      <c r="Y113" s="2"/>
      <c r="Z113" s="2"/>
      <c r="AA113" s="3"/>
      <c r="AB113" s="3"/>
      <c r="AC113" s="3"/>
      <c r="AD113" s="3"/>
      <c r="AE113" s="2"/>
    </row>
    <row r="114" spans="1:31" ht="13.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2"/>
      <c r="W114" s="2"/>
      <c r="X114" s="2"/>
      <c r="Y114" s="2"/>
      <c r="Z114" s="2"/>
      <c r="AA114" s="3"/>
      <c r="AB114" s="3"/>
      <c r="AC114" s="3"/>
      <c r="AD114" s="3"/>
      <c r="AE114" s="2"/>
    </row>
    <row r="115" spans="1:31" ht="13.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2"/>
      <c r="W115" s="2"/>
      <c r="X115" s="2"/>
      <c r="Y115" s="2"/>
      <c r="Z115" s="2"/>
      <c r="AA115" s="3"/>
      <c r="AB115" s="3"/>
      <c r="AC115" s="3"/>
      <c r="AD115" s="3"/>
      <c r="AE115" s="2"/>
    </row>
    <row r="116" spans="1:31" ht="13.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2"/>
      <c r="W116" s="2"/>
      <c r="X116" s="2"/>
      <c r="Y116" s="2"/>
      <c r="Z116" s="2"/>
      <c r="AA116" s="3"/>
      <c r="AB116" s="3"/>
      <c r="AC116" s="3"/>
      <c r="AD116" s="3"/>
      <c r="AE116" s="2"/>
    </row>
    <row r="117" spans="1:31" ht="13.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2"/>
      <c r="W117" s="2"/>
      <c r="X117" s="2"/>
      <c r="Y117" s="2"/>
      <c r="Z117" s="2"/>
      <c r="AA117" s="3"/>
      <c r="AB117" s="3"/>
      <c r="AC117" s="3"/>
      <c r="AD117" s="3"/>
      <c r="AE117" s="2"/>
    </row>
    <row r="118" spans="1:31" ht="13.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2"/>
      <c r="W118" s="2"/>
      <c r="X118" s="2"/>
      <c r="Y118" s="2"/>
      <c r="Z118" s="2"/>
      <c r="AA118" s="3"/>
      <c r="AB118" s="3"/>
      <c r="AC118" s="3"/>
      <c r="AD118" s="3"/>
      <c r="AE118" s="2"/>
    </row>
    <row r="119" spans="1:31" ht="13.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2"/>
      <c r="W119" s="2"/>
      <c r="X119" s="2"/>
      <c r="Y119" s="2"/>
      <c r="Z119" s="2"/>
      <c r="AA119" s="3"/>
      <c r="AB119" s="3"/>
      <c r="AC119" s="3"/>
      <c r="AD119" s="3"/>
      <c r="AE119" s="2"/>
    </row>
    <row r="120" spans="1:31" ht="13.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2"/>
      <c r="W120" s="2"/>
      <c r="X120" s="2"/>
      <c r="Y120" s="2"/>
      <c r="Z120" s="2"/>
      <c r="AA120" s="3"/>
      <c r="AB120" s="3"/>
      <c r="AC120" s="3"/>
      <c r="AD120" s="3"/>
      <c r="AE120" s="2"/>
    </row>
    <row r="121" spans="1:31" ht="13.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2"/>
      <c r="W121" s="2"/>
      <c r="X121" s="2"/>
      <c r="Y121" s="2"/>
      <c r="Z121" s="2"/>
      <c r="AA121" s="3"/>
      <c r="AB121" s="3"/>
      <c r="AC121" s="3"/>
      <c r="AD121" s="3"/>
      <c r="AE121" s="2"/>
    </row>
    <row r="122" spans="1:31" ht="13.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2"/>
      <c r="W122" s="2"/>
      <c r="X122" s="2"/>
      <c r="Y122" s="2"/>
      <c r="Z122" s="2"/>
      <c r="AA122" s="3"/>
      <c r="AB122" s="3"/>
      <c r="AC122" s="3"/>
      <c r="AD122" s="3"/>
      <c r="AE122" s="2"/>
    </row>
    <row r="123" spans="1:31" ht="13.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2"/>
      <c r="W123" s="2"/>
      <c r="X123" s="2"/>
      <c r="Y123" s="2"/>
      <c r="Z123" s="2"/>
      <c r="AA123" s="3"/>
      <c r="AB123" s="3"/>
      <c r="AC123" s="3"/>
      <c r="AD123" s="3"/>
      <c r="AE123" s="2"/>
    </row>
    <row r="124" spans="1:31" ht="13.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2"/>
      <c r="W124" s="2"/>
      <c r="X124" s="2"/>
      <c r="Y124" s="2"/>
      <c r="Z124" s="2"/>
      <c r="AA124" s="3"/>
      <c r="AB124" s="3"/>
      <c r="AC124" s="3"/>
      <c r="AD124" s="3"/>
      <c r="AE124" s="2"/>
    </row>
    <row r="125" spans="1:31" ht="13.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2"/>
      <c r="W125" s="2"/>
      <c r="X125" s="2"/>
      <c r="Y125" s="2"/>
      <c r="Z125" s="2"/>
      <c r="AA125" s="3"/>
      <c r="AB125" s="3"/>
      <c r="AC125" s="3"/>
      <c r="AD125" s="3"/>
      <c r="AE125" s="2"/>
    </row>
    <row r="126" spans="1:31" ht="13.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2"/>
      <c r="W126" s="2"/>
      <c r="X126" s="2"/>
      <c r="Y126" s="2"/>
      <c r="Z126" s="2"/>
      <c r="AA126" s="3"/>
      <c r="AB126" s="3"/>
      <c r="AC126" s="3"/>
      <c r="AD126" s="3"/>
      <c r="AE126" s="2"/>
    </row>
    <row r="127" spans="1:31" ht="13.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2"/>
      <c r="W127" s="2"/>
      <c r="X127" s="2"/>
      <c r="Y127" s="2"/>
      <c r="Z127" s="2"/>
      <c r="AA127" s="3"/>
      <c r="AB127" s="3"/>
      <c r="AC127" s="3"/>
      <c r="AD127" s="3"/>
      <c r="AE127" s="2"/>
    </row>
    <row r="128" spans="1:31" ht="13.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2"/>
      <c r="W128" s="2"/>
      <c r="X128" s="2"/>
      <c r="Y128" s="2"/>
      <c r="Z128" s="2"/>
      <c r="AA128" s="3"/>
      <c r="AB128" s="3"/>
      <c r="AC128" s="3"/>
      <c r="AD128" s="3"/>
      <c r="AE128" s="2"/>
    </row>
    <row r="129" spans="1:31" ht="13.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2"/>
      <c r="W129" s="2"/>
      <c r="X129" s="2"/>
      <c r="Y129" s="2"/>
      <c r="Z129" s="2"/>
      <c r="AA129" s="3"/>
      <c r="AB129" s="3"/>
      <c r="AC129" s="3"/>
      <c r="AD129" s="3"/>
      <c r="AE129" s="2"/>
    </row>
    <row r="130" spans="1:31" ht="13.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2"/>
      <c r="W130" s="2"/>
      <c r="X130" s="2"/>
      <c r="Y130" s="2"/>
      <c r="Z130" s="2"/>
      <c r="AA130" s="3"/>
      <c r="AB130" s="3"/>
      <c r="AC130" s="3"/>
      <c r="AD130" s="3"/>
      <c r="AE130" s="2"/>
    </row>
    <row r="131" spans="1:31" ht="13.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2"/>
      <c r="W131" s="2"/>
      <c r="X131" s="2"/>
      <c r="Y131" s="2"/>
      <c r="Z131" s="2"/>
      <c r="AA131" s="3"/>
      <c r="AB131" s="3"/>
      <c r="AC131" s="3"/>
      <c r="AD131" s="3"/>
      <c r="AE131" s="2"/>
    </row>
    <row r="132" spans="1:31" ht="13.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2"/>
      <c r="W132" s="2"/>
      <c r="X132" s="2"/>
      <c r="Y132" s="2"/>
      <c r="Z132" s="2"/>
      <c r="AA132" s="3"/>
      <c r="AB132" s="3"/>
      <c r="AC132" s="3"/>
      <c r="AD132" s="3"/>
      <c r="AE132" s="2"/>
    </row>
    <row r="133" spans="1:31" ht="13.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2"/>
      <c r="W133" s="2"/>
      <c r="X133" s="2"/>
      <c r="Y133" s="2"/>
      <c r="Z133" s="2"/>
      <c r="AA133" s="3"/>
      <c r="AB133" s="3"/>
      <c r="AC133" s="3"/>
      <c r="AD133" s="3"/>
      <c r="AE133" s="2"/>
    </row>
    <row r="134" spans="1:31" ht="13.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2"/>
      <c r="W134" s="2"/>
      <c r="X134" s="2"/>
      <c r="Y134" s="2"/>
      <c r="Z134" s="2"/>
      <c r="AA134" s="3"/>
      <c r="AB134" s="3"/>
      <c r="AC134" s="3"/>
      <c r="AD134" s="3"/>
      <c r="AE134" s="2"/>
    </row>
    <row r="135" spans="1:31" ht="13.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2"/>
      <c r="W135" s="2"/>
      <c r="X135" s="2"/>
      <c r="Y135" s="2"/>
      <c r="Z135" s="2"/>
      <c r="AA135" s="3"/>
      <c r="AB135" s="3"/>
      <c r="AC135" s="3"/>
      <c r="AD135" s="3"/>
      <c r="AE135" s="2"/>
    </row>
    <row r="136" spans="1:31" ht="13.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2"/>
      <c r="W136" s="2"/>
      <c r="X136" s="2"/>
      <c r="Y136" s="2"/>
      <c r="Z136" s="2"/>
      <c r="AA136" s="3"/>
      <c r="AB136" s="3"/>
      <c r="AC136" s="3"/>
      <c r="AD136" s="3"/>
      <c r="AE136" s="2"/>
    </row>
    <row r="137" spans="1:31" ht="13.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2"/>
      <c r="W137" s="2"/>
      <c r="X137" s="2"/>
      <c r="Y137" s="2"/>
      <c r="Z137" s="2"/>
      <c r="AA137" s="3"/>
      <c r="AB137" s="3"/>
      <c r="AC137" s="3"/>
      <c r="AD137" s="3"/>
      <c r="AE137" s="2"/>
    </row>
    <row r="138" spans="1:31" ht="13.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2"/>
      <c r="W138" s="2"/>
      <c r="X138" s="2"/>
      <c r="Y138" s="2"/>
      <c r="Z138" s="2"/>
      <c r="AA138" s="3"/>
      <c r="AB138" s="3"/>
      <c r="AC138" s="3"/>
      <c r="AD138" s="3"/>
      <c r="AE138" s="2"/>
    </row>
    <row r="139" spans="1:31" ht="13.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2"/>
      <c r="W139" s="2"/>
      <c r="X139" s="2"/>
      <c r="Y139" s="2"/>
      <c r="Z139" s="2"/>
      <c r="AA139" s="3"/>
      <c r="AB139" s="3"/>
      <c r="AC139" s="3"/>
      <c r="AD139" s="3"/>
      <c r="AE139" s="2"/>
    </row>
    <row r="140" spans="1:31" ht="13.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2"/>
      <c r="W140" s="2"/>
      <c r="X140" s="2"/>
      <c r="Y140" s="2"/>
      <c r="Z140" s="2"/>
      <c r="AA140" s="3"/>
      <c r="AB140" s="3"/>
      <c r="AC140" s="3"/>
      <c r="AD140" s="3"/>
      <c r="AE140" s="2"/>
    </row>
    <row r="141" spans="1:31" ht="13.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2"/>
      <c r="W141" s="2"/>
      <c r="X141" s="2"/>
      <c r="Y141" s="2"/>
      <c r="Z141" s="2"/>
      <c r="AA141" s="3"/>
      <c r="AB141" s="3"/>
      <c r="AC141" s="3"/>
      <c r="AD141" s="3"/>
      <c r="AE141" s="2"/>
    </row>
    <row r="142" spans="1:31" ht="13.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2"/>
      <c r="W142" s="2"/>
      <c r="X142" s="2"/>
      <c r="Y142" s="2"/>
      <c r="Z142" s="2"/>
      <c r="AA142" s="3"/>
      <c r="AB142" s="3"/>
      <c r="AC142" s="3"/>
      <c r="AD142" s="3"/>
      <c r="AE142" s="2"/>
    </row>
    <row r="143" spans="1:31" ht="13.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2"/>
      <c r="W143" s="2"/>
      <c r="X143" s="2"/>
      <c r="Y143" s="2"/>
      <c r="Z143" s="2"/>
      <c r="AA143" s="3"/>
      <c r="AB143" s="3"/>
      <c r="AC143" s="3"/>
      <c r="AD143" s="3"/>
      <c r="AE143" s="2"/>
    </row>
    <row r="144" spans="1:31" ht="13.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2"/>
      <c r="W144" s="2"/>
      <c r="X144" s="2"/>
      <c r="Y144" s="2"/>
      <c r="Z144" s="2"/>
      <c r="AA144" s="3"/>
      <c r="AB144" s="3"/>
      <c r="AC144" s="3"/>
      <c r="AD144" s="3"/>
      <c r="AE144" s="2"/>
    </row>
    <row r="145" spans="1:31" ht="13.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2"/>
      <c r="W145" s="2"/>
      <c r="X145" s="2"/>
      <c r="Y145" s="2"/>
      <c r="Z145" s="2"/>
      <c r="AA145" s="3"/>
      <c r="AB145" s="3"/>
      <c r="AC145" s="3"/>
      <c r="AD145" s="3"/>
      <c r="AE145" s="2"/>
    </row>
    <row r="146" spans="1:31" ht="13.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2"/>
      <c r="W146" s="2"/>
      <c r="X146" s="2"/>
      <c r="Y146" s="2"/>
      <c r="Z146" s="2"/>
      <c r="AA146" s="3"/>
      <c r="AB146" s="3"/>
      <c r="AC146" s="3"/>
      <c r="AD146" s="3"/>
      <c r="AE146" s="2"/>
    </row>
    <row r="147" spans="1:31" ht="13.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2"/>
      <c r="W147" s="2"/>
      <c r="X147" s="2"/>
      <c r="Y147" s="2"/>
      <c r="Z147" s="2"/>
      <c r="AA147" s="3"/>
      <c r="AB147" s="3"/>
      <c r="AC147" s="3"/>
      <c r="AD147" s="3"/>
      <c r="AE147" s="2"/>
    </row>
    <row r="148" spans="1:31" ht="13.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2"/>
      <c r="W148" s="2"/>
      <c r="X148" s="2"/>
      <c r="Y148" s="2"/>
      <c r="Z148" s="2"/>
      <c r="AA148" s="3"/>
      <c r="AB148" s="3"/>
      <c r="AC148" s="3"/>
      <c r="AD148" s="3"/>
      <c r="AE148" s="2"/>
    </row>
    <row r="149" spans="1:31" ht="13.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2"/>
      <c r="W149" s="2"/>
      <c r="X149" s="2"/>
      <c r="Y149" s="2"/>
      <c r="Z149" s="2"/>
      <c r="AA149" s="3"/>
      <c r="AB149" s="3"/>
      <c r="AC149" s="3"/>
      <c r="AD149" s="3"/>
      <c r="AE149" s="2"/>
    </row>
    <row r="150" spans="1:31" ht="13.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2"/>
      <c r="W150" s="2"/>
      <c r="X150" s="2"/>
      <c r="Y150" s="2"/>
      <c r="Z150" s="2"/>
      <c r="AA150" s="3"/>
      <c r="AB150" s="3"/>
      <c r="AC150" s="3"/>
      <c r="AD150" s="3"/>
      <c r="AE150" s="2"/>
    </row>
    <row r="151" spans="1:31" ht="13.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2"/>
      <c r="W151" s="2"/>
      <c r="X151" s="2"/>
      <c r="Y151" s="2"/>
      <c r="Z151" s="2"/>
      <c r="AA151" s="3"/>
      <c r="AB151" s="3"/>
      <c r="AC151" s="3"/>
      <c r="AD151" s="3"/>
      <c r="AE151" s="2"/>
    </row>
    <row r="152" spans="1:31" ht="13.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2"/>
      <c r="W152" s="2"/>
      <c r="X152" s="2"/>
      <c r="Y152" s="2"/>
      <c r="Z152" s="2"/>
      <c r="AA152" s="3"/>
      <c r="AB152" s="3"/>
      <c r="AC152" s="3"/>
      <c r="AD152" s="3"/>
      <c r="AE152" s="2"/>
    </row>
    <row r="153" spans="1:31" ht="13.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2"/>
      <c r="W153" s="2"/>
      <c r="X153" s="2"/>
      <c r="Y153" s="2"/>
      <c r="Z153" s="2"/>
      <c r="AA153" s="3"/>
      <c r="AB153" s="3"/>
      <c r="AC153" s="3"/>
      <c r="AD153" s="3"/>
      <c r="AE153" s="2"/>
    </row>
    <row r="154" spans="1:31" ht="13.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2"/>
      <c r="W154" s="2"/>
      <c r="X154" s="2"/>
      <c r="Y154" s="2"/>
      <c r="Z154" s="2"/>
      <c r="AA154" s="3"/>
      <c r="AB154" s="3"/>
      <c r="AC154" s="3"/>
      <c r="AD154" s="3"/>
      <c r="AE154" s="2"/>
    </row>
    <row r="155" spans="1:31" ht="13.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2"/>
      <c r="W155" s="2"/>
      <c r="X155" s="2"/>
      <c r="Y155" s="2"/>
      <c r="Z155" s="2"/>
      <c r="AA155" s="3"/>
      <c r="AB155" s="3"/>
      <c r="AC155" s="3"/>
      <c r="AD155" s="3"/>
      <c r="AE155" s="2"/>
    </row>
    <row r="156" spans="1:31" ht="13.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2"/>
      <c r="W156" s="2"/>
      <c r="X156" s="2"/>
      <c r="Y156" s="2"/>
      <c r="Z156" s="2"/>
      <c r="AA156" s="3"/>
      <c r="AB156" s="3"/>
      <c r="AC156" s="3"/>
      <c r="AD156" s="3"/>
      <c r="AE156" s="2"/>
    </row>
    <row r="157" spans="1:31" ht="13.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2"/>
      <c r="W157" s="2"/>
      <c r="X157" s="2"/>
      <c r="Y157" s="2"/>
      <c r="Z157" s="2"/>
      <c r="AA157" s="3"/>
      <c r="AB157" s="3"/>
      <c r="AC157" s="3"/>
      <c r="AD157" s="3"/>
      <c r="AE157" s="2"/>
    </row>
    <row r="158" spans="1:31" ht="13.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2"/>
      <c r="W158" s="2"/>
      <c r="X158" s="2"/>
      <c r="Y158" s="2"/>
      <c r="Z158" s="2"/>
      <c r="AA158" s="3"/>
      <c r="AB158" s="3"/>
      <c r="AC158" s="3"/>
      <c r="AD158" s="3"/>
      <c r="AE158" s="2"/>
    </row>
    <row r="159" spans="1:31" ht="13.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2"/>
      <c r="W159" s="2"/>
      <c r="X159" s="2"/>
      <c r="Y159" s="2"/>
      <c r="Z159" s="2"/>
      <c r="AA159" s="3"/>
      <c r="AB159" s="3"/>
      <c r="AC159" s="3"/>
      <c r="AD159" s="3"/>
      <c r="AE159" s="2"/>
    </row>
    <row r="160" spans="1:31" ht="13.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2"/>
      <c r="W160" s="2"/>
      <c r="X160" s="2"/>
      <c r="Y160" s="2"/>
      <c r="Z160" s="2"/>
      <c r="AA160" s="3"/>
      <c r="AB160" s="3"/>
      <c r="AC160" s="3"/>
      <c r="AD160" s="3"/>
      <c r="AE160" s="2"/>
    </row>
    <row r="161" spans="1:31" ht="13.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2"/>
      <c r="W161" s="2"/>
      <c r="X161" s="2"/>
      <c r="Y161" s="2"/>
      <c r="Z161" s="2"/>
      <c r="AA161" s="3"/>
      <c r="AB161" s="3"/>
      <c r="AC161" s="3"/>
      <c r="AD161" s="3"/>
      <c r="AE161" s="2"/>
    </row>
    <row r="162" spans="1:31" ht="13.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2"/>
      <c r="W162" s="2"/>
      <c r="X162" s="2"/>
      <c r="Y162" s="2"/>
      <c r="Z162" s="2"/>
      <c r="AA162" s="3"/>
      <c r="AB162" s="3"/>
      <c r="AC162" s="3"/>
      <c r="AD162" s="3"/>
      <c r="AE162" s="2"/>
    </row>
    <row r="163" spans="1:31" ht="13.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2"/>
      <c r="W163" s="2"/>
      <c r="X163" s="2"/>
      <c r="Y163" s="2"/>
      <c r="Z163" s="2"/>
      <c r="AA163" s="3"/>
      <c r="AB163" s="3"/>
      <c r="AC163" s="3"/>
      <c r="AD163" s="3"/>
      <c r="AE163" s="2"/>
    </row>
    <row r="164" spans="1:31" ht="13.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2"/>
      <c r="W164" s="2"/>
      <c r="X164" s="2"/>
      <c r="Y164" s="2"/>
      <c r="Z164" s="2"/>
      <c r="AA164" s="3"/>
      <c r="AB164" s="3"/>
      <c r="AC164" s="3"/>
      <c r="AD164" s="3"/>
      <c r="AE164" s="2"/>
    </row>
    <row r="165" spans="1:31" ht="13.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2"/>
      <c r="W165" s="2"/>
      <c r="X165" s="2"/>
      <c r="Y165" s="2"/>
      <c r="Z165" s="2"/>
      <c r="AA165" s="3"/>
      <c r="AB165" s="3"/>
      <c r="AC165" s="3"/>
      <c r="AD165" s="3"/>
      <c r="AE165" s="2"/>
    </row>
    <row r="166" spans="1:31" ht="13.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2"/>
      <c r="W166" s="2"/>
      <c r="X166" s="2"/>
      <c r="Y166" s="2"/>
      <c r="Z166" s="2"/>
      <c r="AA166" s="3"/>
      <c r="AB166" s="3"/>
      <c r="AC166" s="3"/>
      <c r="AD166" s="3"/>
      <c r="AE166" s="2"/>
    </row>
    <row r="167" spans="1:31" ht="13.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2"/>
      <c r="W167" s="2"/>
      <c r="X167" s="2"/>
      <c r="Y167" s="2"/>
      <c r="Z167" s="2"/>
      <c r="AA167" s="3"/>
      <c r="AB167" s="3"/>
      <c r="AC167" s="3"/>
      <c r="AD167" s="3"/>
      <c r="AE167" s="2"/>
    </row>
    <row r="168" spans="1:31" ht="13.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2"/>
      <c r="W168" s="2"/>
      <c r="X168" s="2"/>
      <c r="Y168" s="2"/>
      <c r="Z168" s="2"/>
      <c r="AA168" s="3"/>
      <c r="AB168" s="3"/>
      <c r="AC168" s="3"/>
      <c r="AD168" s="3"/>
      <c r="AE168" s="2"/>
    </row>
    <row r="169" spans="1:31" ht="13.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2"/>
      <c r="W169" s="2"/>
      <c r="X169" s="2"/>
      <c r="Y169" s="2"/>
      <c r="Z169" s="2"/>
      <c r="AA169" s="3"/>
      <c r="AB169" s="3"/>
      <c r="AC169" s="3"/>
      <c r="AD169" s="3"/>
      <c r="AE169" s="2"/>
    </row>
    <row r="170" spans="1:31" ht="13.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2"/>
      <c r="W170" s="2"/>
      <c r="X170" s="2"/>
      <c r="Y170" s="2"/>
      <c r="Z170" s="2"/>
      <c r="AA170" s="3"/>
      <c r="AB170" s="3"/>
      <c r="AC170" s="3"/>
      <c r="AD170" s="3"/>
      <c r="AE170" s="2"/>
    </row>
    <row r="171" spans="1:31" ht="13.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2"/>
      <c r="W171" s="2"/>
      <c r="X171" s="2"/>
      <c r="Y171" s="2"/>
      <c r="Z171" s="2"/>
      <c r="AA171" s="3"/>
      <c r="AB171" s="3"/>
      <c r="AC171" s="3"/>
      <c r="AD171" s="3"/>
      <c r="AE171" s="2"/>
    </row>
    <row r="172" spans="1:31" ht="13.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2"/>
      <c r="W172" s="2"/>
      <c r="X172" s="2"/>
      <c r="Y172" s="2"/>
      <c r="Z172" s="2"/>
      <c r="AA172" s="3"/>
      <c r="AB172" s="3"/>
      <c r="AC172" s="3"/>
      <c r="AD172" s="3"/>
      <c r="AE172" s="2"/>
    </row>
    <row r="173" spans="1:31" ht="13.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2"/>
      <c r="W173" s="2"/>
      <c r="X173" s="2"/>
      <c r="Y173" s="2"/>
      <c r="Z173" s="2"/>
      <c r="AA173" s="3"/>
      <c r="AB173" s="3"/>
      <c r="AC173" s="3"/>
      <c r="AD173" s="3"/>
      <c r="AE173" s="2"/>
    </row>
    <row r="174" spans="1:31" ht="13.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2"/>
      <c r="W174" s="2"/>
      <c r="X174" s="2"/>
      <c r="Y174" s="2"/>
      <c r="Z174" s="2"/>
      <c r="AA174" s="3"/>
      <c r="AB174" s="3"/>
      <c r="AC174" s="3"/>
      <c r="AD174" s="3"/>
      <c r="AE174" s="2"/>
    </row>
    <row r="175" spans="1:31" ht="13.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2"/>
      <c r="W175" s="2"/>
      <c r="X175" s="2"/>
      <c r="Y175" s="2"/>
      <c r="Z175" s="2"/>
      <c r="AA175" s="3"/>
      <c r="AB175" s="3"/>
      <c r="AC175" s="3"/>
      <c r="AD175" s="3"/>
      <c r="AE175" s="2"/>
    </row>
    <row r="176" spans="1:31" ht="13.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2"/>
      <c r="W176" s="2"/>
      <c r="X176" s="2"/>
      <c r="Y176" s="2"/>
      <c r="Z176" s="2"/>
      <c r="AA176" s="3"/>
      <c r="AB176" s="3"/>
      <c r="AC176" s="3"/>
      <c r="AD176" s="3"/>
      <c r="AE176" s="2"/>
    </row>
    <row r="177" spans="1:31" ht="13.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2"/>
      <c r="W177" s="2"/>
      <c r="X177" s="2"/>
      <c r="Y177" s="2"/>
      <c r="Z177" s="2"/>
      <c r="AA177" s="3"/>
      <c r="AB177" s="3"/>
      <c r="AC177" s="3"/>
      <c r="AD177" s="3"/>
      <c r="AE177" s="2"/>
    </row>
    <row r="178" spans="1:31" ht="13.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2"/>
      <c r="W178" s="2"/>
      <c r="X178" s="2"/>
      <c r="Y178" s="2"/>
      <c r="Z178" s="2"/>
      <c r="AA178" s="3"/>
      <c r="AB178" s="3"/>
      <c r="AC178" s="3"/>
      <c r="AD178" s="3"/>
      <c r="AE178" s="2"/>
    </row>
    <row r="179" spans="1:31" ht="13.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2"/>
      <c r="W179" s="2"/>
      <c r="X179" s="2"/>
      <c r="Y179" s="2"/>
      <c r="Z179" s="2"/>
      <c r="AA179" s="3"/>
      <c r="AB179" s="3"/>
      <c r="AC179" s="3"/>
      <c r="AD179" s="3"/>
      <c r="AE179" s="2"/>
    </row>
    <row r="180" spans="1:31" ht="13.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2"/>
      <c r="W180" s="2"/>
      <c r="X180" s="2"/>
      <c r="Y180" s="2"/>
      <c r="Z180" s="2"/>
      <c r="AA180" s="3"/>
      <c r="AB180" s="3"/>
      <c r="AC180" s="3"/>
      <c r="AD180" s="3"/>
      <c r="AE180" s="2"/>
    </row>
    <row r="181" spans="1:31" ht="13.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2"/>
      <c r="W181" s="2"/>
      <c r="X181" s="2"/>
      <c r="Y181" s="2"/>
      <c r="Z181" s="2"/>
      <c r="AA181" s="3"/>
      <c r="AB181" s="3"/>
      <c r="AC181" s="3"/>
      <c r="AD181" s="3"/>
      <c r="AE181" s="2"/>
    </row>
    <row r="182" spans="1:31" ht="13.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2"/>
      <c r="W182" s="2"/>
      <c r="X182" s="2"/>
      <c r="Y182" s="2"/>
      <c r="Z182" s="2"/>
      <c r="AA182" s="3"/>
      <c r="AB182" s="3"/>
      <c r="AC182" s="3"/>
      <c r="AD182" s="3"/>
      <c r="AE182" s="2"/>
    </row>
    <row r="183" spans="1:31" ht="13.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2"/>
      <c r="W183" s="2"/>
      <c r="X183" s="2"/>
      <c r="Y183" s="2"/>
      <c r="Z183" s="2"/>
      <c r="AA183" s="3"/>
      <c r="AB183" s="3"/>
      <c r="AC183" s="3"/>
      <c r="AD183" s="3"/>
      <c r="AE183" s="2"/>
    </row>
    <row r="184" spans="1:31" ht="13.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2"/>
      <c r="W184" s="2"/>
      <c r="X184" s="2"/>
      <c r="Y184" s="2"/>
      <c r="Z184" s="2"/>
      <c r="AA184" s="3"/>
      <c r="AB184" s="3"/>
      <c r="AC184" s="3"/>
      <c r="AD184" s="3"/>
      <c r="AE184" s="2"/>
    </row>
    <row r="185" spans="1:31" ht="13.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2"/>
      <c r="W185" s="2"/>
      <c r="X185" s="2"/>
      <c r="Y185" s="2"/>
      <c r="Z185" s="2"/>
      <c r="AA185" s="3"/>
      <c r="AB185" s="3"/>
      <c r="AC185" s="3"/>
      <c r="AD185" s="3"/>
      <c r="AE185" s="2"/>
    </row>
    <row r="186" spans="1:31" ht="13.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2"/>
      <c r="W186" s="2"/>
      <c r="X186" s="2"/>
      <c r="Y186" s="2"/>
      <c r="Z186" s="2"/>
      <c r="AA186" s="3"/>
      <c r="AB186" s="3"/>
      <c r="AC186" s="3"/>
      <c r="AD186" s="3"/>
      <c r="AE186" s="2"/>
    </row>
    <row r="187" spans="1:31" ht="13.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2"/>
      <c r="W187" s="2"/>
      <c r="X187" s="2"/>
      <c r="Y187" s="2"/>
      <c r="Z187" s="2"/>
      <c r="AA187" s="3"/>
      <c r="AB187" s="3"/>
      <c r="AC187" s="3"/>
      <c r="AD187" s="3"/>
      <c r="AE187" s="2"/>
    </row>
    <row r="188" spans="1:31" ht="13.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2"/>
      <c r="W188" s="2"/>
      <c r="X188" s="2"/>
      <c r="Y188" s="2"/>
      <c r="Z188" s="2"/>
      <c r="AA188" s="3"/>
      <c r="AB188" s="3"/>
      <c r="AC188" s="3"/>
      <c r="AD188" s="3"/>
      <c r="AE188" s="2"/>
    </row>
    <row r="189" spans="1:31" ht="13.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2"/>
      <c r="W189" s="2"/>
      <c r="X189" s="2"/>
      <c r="Y189" s="2"/>
      <c r="Z189" s="2"/>
      <c r="AA189" s="3"/>
      <c r="AB189" s="3"/>
      <c r="AC189" s="3"/>
      <c r="AD189" s="3"/>
      <c r="AE189" s="2"/>
    </row>
    <row r="190" spans="1:31" ht="13.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2"/>
      <c r="W190" s="2"/>
      <c r="X190" s="2"/>
      <c r="Y190" s="2"/>
      <c r="Z190" s="2"/>
      <c r="AA190" s="3"/>
      <c r="AB190" s="3"/>
      <c r="AC190" s="3"/>
      <c r="AD190" s="3"/>
      <c r="AE190" s="2"/>
    </row>
    <row r="191" spans="1:31" ht="13.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2"/>
      <c r="W191" s="2"/>
      <c r="X191" s="2"/>
      <c r="Y191" s="2"/>
      <c r="Z191" s="2"/>
      <c r="AA191" s="3"/>
      <c r="AB191" s="3"/>
      <c r="AC191" s="3"/>
      <c r="AD191" s="3"/>
      <c r="AE191" s="2"/>
    </row>
    <row r="192" spans="1:31" ht="13.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2"/>
      <c r="W192" s="2"/>
      <c r="X192" s="2"/>
      <c r="Y192" s="2"/>
      <c r="Z192" s="2"/>
      <c r="AA192" s="3"/>
      <c r="AB192" s="3"/>
      <c r="AC192" s="3"/>
      <c r="AD192" s="3"/>
      <c r="AE192" s="2"/>
    </row>
    <row r="193" spans="1:31" ht="13.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2"/>
      <c r="W193" s="2"/>
      <c r="X193" s="2"/>
      <c r="Y193" s="2"/>
      <c r="Z193" s="2"/>
      <c r="AA193" s="3"/>
      <c r="AB193" s="3"/>
      <c r="AC193" s="3"/>
      <c r="AD193" s="3"/>
      <c r="AE193" s="2"/>
    </row>
    <row r="194" spans="1:31" ht="13.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2"/>
      <c r="W194" s="2"/>
      <c r="X194" s="2"/>
      <c r="Y194" s="2"/>
      <c r="Z194" s="2"/>
      <c r="AA194" s="3"/>
      <c r="AB194" s="3"/>
      <c r="AC194" s="3"/>
      <c r="AD194" s="3"/>
      <c r="AE194" s="2"/>
    </row>
    <row r="195" spans="1:31" ht="13.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2"/>
      <c r="W195" s="2"/>
      <c r="X195" s="2"/>
      <c r="Y195" s="2"/>
      <c r="Z195" s="2"/>
      <c r="AA195" s="3"/>
      <c r="AB195" s="3"/>
      <c r="AC195" s="3"/>
      <c r="AD195" s="3"/>
      <c r="AE195" s="2"/>
    </row>
    <row r="196" spans="1:31" ht="13.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2"/>
      <c r="W196" s="2"/>
      <c r="X196" s="2"/>
      <c r="Y196" s="2"/>
      <c r="Z196" s="2"/>
      <c r="AA196" s="3"/>
      <c r="AB196" s="3"/>
      <c r="AC196" s="3"/>
      <c r="AD196" s="3"/>
      <c r="AE196" s="2"/>
    </row>
    <row r="197" spans="1:31" ht="13.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2"/>
      <c r="W197" s="2"/>
      <c r="X197" s="2"/>
      <c r="Y197" s="2"/>
      <c r="Z197" s="2"/>
      <c r="AA197" s="3"/>
      <c r="AB197" s="3"/>
      <c r="AC197" s="3"/>
      <c r="AD197" s="3"/>
      <c r="AE197" s="2"/>
    </row>
    <row r="198" spans="1:31" ht="13.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2"/>
      <c r="W198" s="2"/>
      <c r="X198" s="2"/>
      <c r="Y198" s="2"/>
      <c r="Z198" s="2"/>
      <c r="AA198" s="3"/>
      <c r="AB198" s="3"/>
      <c r="AC198" s="3"/>
      <c r="AD198" s="3"/>
      <c r="AE198" s="2"/>
    </row>
    <row r="199" spans="1:31" ht="13.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2"/>
      <c r="W199" s="2"/>
      <c r="X199" s="2"/>
      <c r="Y199" s="2"/>
      <c r="Z199" s="2"/>
      <c r="AA199" s="3"/>
      <c r="AB199" s="3"/>
      <c r="AC199" s="3"/>
      <c r="AD199" s="3"/>
      <c r="AE199" s="2"/>
    </row>
    <row r="200" spans="1:31" ht="13.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2"/>
      <c r="W200" s="2"/>
      <c r="X200" s="2"/>
      <c r="Y200" s="2"/>
      <c r="Z200" s="2"/>
      <c r="AA200" s="3"/>
      <c r="AB200" s="3"/>
      <c r="AC200" s="3"/>
      <c r="AD200" s="3"/>
      <c r="AE200" s="2"/>
    </row>
    <row r="201" spans="1:31" ht="13.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2"/>
      <c r="W201" s="2"/>
      <c r="X201" s="2"/>
      <c r="Y201" s="2"/>
      <c r="Z201" s="2"/>
      <c r="AA201" s="3"/>
      <c r="AB201" s="3"/>
      <c r="AC201" s="3"/>
      <c r="AD201" s="3"/>
      <c r="AE201" s="2"/>
    </row>
    <row r="202" spans="1:31" ht="13.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2"/>
      <c r="W202" s="2"/>
      <c r="X202" s="2"/>
      <c r="Y202" s="2"/>
      <c r="Z202" s="2"/>
      <c r="AA202" s="3"/>
      <c r="AB202" s="3"/>
      <c r="AC202" s="3"/>
      <c r="AD202" s="3"/>
      <c r="AE202" s="2"/>
    </row>
    <row r="203" spans="1:31" ht="13.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2"/>
      <c r="W203" s="2"/>
      <c r="X203" s="2"/>
      <c r="Y203" s="2"/>
      <c r="Z203" s="2"/>
      <c r="AA203" s="3"/>
      <c r="AB203" s="3"/>
      <c r="AC203" s="3"/>
      <c r="AD203" s="3"/>
      <c r="AE203" s="2"/>
    </row>
    <row r="204" spans="1:31" ht="13.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2"/>
      <c r="W204" s="2"/>
      <c r="X204" s="2"/>
      <c r="Y204" s="2"/>
      <c r="Z204" s="2"/>
      <c r="AA204" s="3"/>
      <c r="AB204" s="3"/>
      <c r="AC204" s="3"/>
      <c r="AD204" s="3"/>
      <c r="AE204" s="2"/>
    </row>
    <row r="205" spans="1:31" ht="13.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2"/>
      <c r="W205" s="2"/>
      <c r="X205" s="2"/>
      <c r="Y205" s="2"/>
      <c r="Z205" s="2"/>
      <c r="AA205" s="3"/>
      <c r="AB205" s="3"/>
      <c r="AC205" s="3"/>
      <c r="AD205" s="3"/>
      <c r="AE205" s="2"/>
    </row>
    <row r="206" spans="1:31" ht="13.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2"/>
      <c r="W206" s="2"/>
      <c r="X206" s="2"/>
      <c r="Y206" s="2"/>
      <c r="Z206" s="2"/>
      <c r="AA206" s="3"/>
      <c r="AB206" s="3"/>
      <c r="AC206" s="3"/>
      <c r="AD206" s="3"/>
      <c r="AE206" s="2"/>
    </row>
    <row r="207" spans="1:31" ht="13.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2"/>
      <c r="W207" s="2"/>
      <c r="X207" s="2"/>
      <c r="Y207" s="2"/>
      <c r="Z207" s="2"/>
      <c r="AA207" s="3"/>
      <c r="AB207" s="3"/>
      <c r="AC207" s="3"/>
      <c r="AD207" s="3"/>
      <c r="AE207" s="2"/>
    </row>
    <row r="208" spans="1:31" ht="13.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2"/>
      <c r="W208" s="2"/>
      <c r="X208" s="2"/>
      <c r="Y208" s="2"/>
      <c r="Z208" s="2"/>
      <c r="AA208" s="3"/>
      <c r="AB208" s="3"/>
      <c r="AC208" s="3"/>
      <c r="AD208" s="3"/>
      <c r="AE208" s="2"/>
    </row>
    <row r="209" spans="1:31" ht="13.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2"/>
      <c r="W209" s="2"/>
      <c r="X209" s="2"/>
      <c r="Y209" s="2"/>
      <c r="Z209" s="2"/>
      <c r="AA209" s="3"/>
      <c r="AB209" s="3"/>
      <c r="AC209" s="3"/>
      <c r="AD209" s="3"/>
      <c r="AE209" s="2"/>
    </row>
    <row r="210" spans="1:31" ht="13.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2"/>
      <c r="W210" s="2"/>
      <c r="X210" s="2"/>
      <c r="Y210" s="2"/>
      <c r="Z210" s="2"/>
      <c r="AA210" s="3"/>
      <c r="AB210" s="3"/>
      <c r="AC210" s="3"/>
      <c r="AD210" s="3"/>
      <c r="AE210" s="2"/>
    </row>
    <row r="211" spans="1:31" ht="13.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2"/>
      <c r="W211" s="2"/>
      <c r="X211" s="2"/>
      <c r="Y211" s="2"/>
      <c r="Z211" s="2"/>
      <c r="AA211" s="3"/>
      <c r="AB211" s="3"/>
      <c r="AC211" s="3"/>
      <c r="AD211" s="3"/>
      <c r="AE211" s="2"/>
    </row>
    <row r="212" spans="1:31" ht="13.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2"/>
      <c r="W212" s="2"/>
      <c r="X212" s="2"/>
      <c r="Y212" s="2"/>
      <c r="Z212" s="2"/>
      <c r="AA212" s="3"/>
      <c r="AB212" s="3"/>
      <c r="AC212" s="3"/>
      <c r="AD212" s="3"/>
      <c r="AE212" s="2"/>
    </row>
    <row r="213" spans="1:31" ht="13.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2"/>
      <c r="W213" s="2"/>
      <c r="X213" s="2"/>
      <c r="Y213" s="2"/>
      <c r="Z213" s="2"/>
      <c r="AA213" s="3"/>
      <c r="AB213" s="3"/>
      <c r="AC213" s="3"/>
      <c r="AD213" s="3"/>
      <c r="AE213" s="2"/>
    </row>
    <row r="214" spans="1:31" ht="13.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2"/>
      <c r="W214" s="2"/>
      <c r="X214" s="2"/>
      <c r="Y214" s="2"/>
      <c r="Z214" s="2"/>
      <c r="AA214" s="3"/>
      <c r="AB214" s="3"/>
      <c r="AC214" s="3"/>
      <c r="AD214" s="3"/>
      <c r="AE214" s="2"/>
    </row>
    <row r="215" spans="1:31" ht="13.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2"/>
      <c r="W215" s="2"/>
      <c r="X215" s="2"/>
      <c r="Y215" s="2"/>
      <c r="Z215" s="2"/>
      <c r="AA215" s="3"/>
      <c r="AB215" s="3"/>
      <c r="AC215" s="3"/>
      <c r="AD215" s="3"/>
      <c r="AE215" s="2"/>
    </row>
    <row r="216" spans="1:31" ht="13.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2"/>
      <c r="W216" s="2"/>
      <c r="X216" s="2"/>
      <c r="Y216" s="2"/>
      <c r="Z216" s="2"/>
      <c r="AA216" s="3"/>
      <c r="AB216" s="3"/>
      <c r="AC216" s="3"/>
      <c r="AD216" s="3"/>
      <c r="AE216" s="2"/>
    </row>
    <row r="217" spans="1:31" ht="13.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2"/>
      <c r="W217" s="2"/>
      <c r="X217" s="2"/>
      <c r="Y217" s="2"/>
      <c r="Z217" s="2"/>
      <c r="AA217" s="3"/>
      <c r="AB217" s="3"/>
      <c r="AC217" s="3"/>
      <c r="AD217" s="3"/>
      <c r="AE217" s="2"/>
    </row>
    <row r="218" spans="1:31" ht="13.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2"/>
      <c r="W218" s="2"/>
      <c r="X218" s="2"/>
      <c r="Y218" s="2"/>
      <c r="Z218" s="2"/>
      <c r="AA218" s="3"/>
      <c r="AB218" s="3"/>
      <c r="AC218" s="3"/>
      <c r="AD218" s="3"/>
      <c r="AE218" s="2"/>
    </row>
    <row r="219" spans="1:31" ht="13.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2"/>
      <c r="W219" s="2"/>
      <c r="X219" s="2"/>
      <c r="Y219" s="2"/>
      <c r="Z219" s="2"/>
      <c r="AA219" s="3"/>
      <c r="AB219" s="3"/>
      <c r="AC219" s="3"/>
      <c r="AD219" s="3"/>
      <c r="AE219" s="2"/>
    </row>
    <row r="220" spans="1:31" ht="13.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2"/>
      <c r="W220" s="2"/>
      <c r="X220" s="2"/>
      <c r="Y220" s="2"/>
      <c r="Z220" s="2"/>
      <c r="AA220" s="3"/>
      <c r="AB220" s="3"/>
      <c r="AC220" s="3"/>
      <c r="AD220" s="3"/>
      <c r="AE220" s="2"/>
    </row>
    <row r="221" spans="1:31" ht="13.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2"/>
      <c r="W221" s="2"/>
      <c r="X221" s="2"/>
      <c r="Y221" s="2"/>
      <c r="Z221" s="2"/>
      <c r="AA221" s="3"/>
      <c r="AB221" s="3"/>
      <c r="AC221" s="3"/>
      <c r="AD221" s="3"/>
      <c r="AE221" s="2"/>
    </row>
    <row r="222" spans="1:31" ht="13.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2"/>
      <c r="W222" s="2"/>
      <c r="X222" s="2"/>
      <c r="Y222" s="2"/>
      <c r="Z222" s="2"/>
      <c r="AA222" s="3"/>
      <c r="AB222" s="3"/>
      <c r="AC222" s="3"/>
      <c r="AD222" s="3"/>
      <c r="AE222" s="2"/>
    </row>
    <row r="223" spans="1:31" ht="13.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2"/>
      <c r="W223" s="2"/>
      <c r="X223" s="2"/>
      <c r="Y223" s="2"/>
      <c r="Z223" s="2"/>
      <c r="AA223" s="3"/>
      <c r="AB223" s="3"/>
      <c r="AC223" s="3"/>
      <c r="AD223" s="3"/>
      <c r="AE223" s="2"/>
    </row>
    <row r="224" spans="1:31" ht="13.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2"/>
      <c r="W224" s="2"/>
      <c r="X224" s="2"/>
      <c r="Y224" s="2"/>
      <c r="Z224" s="2"/>
      <c r="AA224" s="3"/>
      <c r="AB224" s="3"/>
      <c r="AC224" s="3"/>
      <c r="AD224" s="3"/>
      <c r="AE224" s="2"/>
    </row>
    <row r="225" spans="1:31" ht="13.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2"/>
      <c r="W225" s="2"/>
      <c r="X225" s="2"/>
      <c r="Y225" s="2"/>
      <c r="Z225" s="2"/>
      <c r="AA225" s="3"/>
      <c r="AB225" s="3"/>
      <c r="AC225" s="3"/>
      <c r="AD225" s="3"/>
      <c r="AE225" s="2"/>
    </row>
    <row r="226" spans="1:31" ht="13.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2"/>
      <c r="W226" s="2"/>
      <c r="X226" s="2"/>
      <c r="Y226" s="2"/>
      <c r="Z226" s="2"/>
      <c r="AA226" s="3"/>
      <c r="AB226" s="3"/>
      <c r="AC226" s="3"/>
      <c r="AD226" s="3"/>
      <c r="AE226" s="2"/>
    </row>
    <row r="227" spans="1:31" ht="13.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2"/>
      <c r="W227" s="2"/>
      <c r="X227" s="2"/>
      <c r="Y227" s="2"/>
      <c r="Z227" s="2"/>
      <c r="AA227" s="3"/>
      <c r="AB227" s="3"/>
      <c r="AC227" s="3"/>
      <c r="AD227" s="3"/>
      <c r="AE227" s="2"/>
    </row>
    <row r="228" spans="1:31" ht="13.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2"/>
      <c r="W228" s="2"/>
      <c r="X228" s="2"/>
      <c r="Y228" s="2"/>
      <c r="Z228" s="2"/>
      <c r="AA228" s="3"/>
      <c r="AB228" s="3"/>
      <c r="AC228" s="3"/>
      <c r="AD228" s="3"/>
      <c r="AE228" s="2"/>
    </row>
    <row r="229" spans="1:31" ht="13.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2"/>
      <c r="W229" s="2"/>
      <c r="X229" s="2"/>
      <c r="Y229" s="2"/>
      <c r="Z229" s="2"/>
      <c r="AA229" s="3"/>
      <c r="AB229" s="3"/>
      <c r="AC229" s="3"/>
      <c r="AD229" s="3"/>
      <c r="AE229" s="2"/>
    </row>
    <row r="230" spans="1:31" ht="13.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2"/>
      <c r="W230" s="2"/>
      <c r="X230" s="2"/>
      <c r="Y230" s="2"/>
      <c r="Z230" s="2"/>
      <c r="AA230" s="3"/>
      <c r="AB230" s="3"/>
      <c r="AC230" s="3"/>
      <c r="AD230" s="3"/>
      <c r="AE230" s="2"/>
    </row>
    <row r="231" spans="1:31" ht="13.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2"/>
      <c r="W231" s="2"/>
      <c r="X231" s="2"/>
      <c r="Y231" s="2"/>
      <c r="Z231" s="2"/>
      <c r="AA231" s="3"/>
      <c r="AB231" s="3"/>
      <c r="AC231" s="3"/>
      <c r="AD231" s="3"/>
      <c r="AE231" s="2"/>
    </row>
    <row r="232" spans="1:31" ht="13.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2"/>
      <c r="W232" s="2"/>
      <c r="X232" s="2"/>
      <c r="Y232" s="2"/>
      <c r="Z232" s="2"/>
      <c r="AA232" s="3"/>
      <c r="AB232" s="3"/>
      <c r="AC232" s="3"/>
      <c r="AD232" s="3"/>
      <c r="AE232" s="2"/>
    </row>
    <row r="233" spans="1:31" ht="13.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2"/>
      <c r="W233" s="2"/>
      <c r="X233" s="2"/>
      <c r="Y233" s="2"/>
      <c r="Z233" s="2"/>
      <c r="AA233" s="3"/>
      <c r="AB233" s="3"/>
      <c r="AC233" s="3"/>
      <c r="AD233" s="3"/>
      <c r="AE233" s="2"/>
    </row>
    <row r="234" spans="1:31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spans="1:31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spans="1:31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spans="1:31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spans="1:31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spans="1:31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spans="1:3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spans="1:31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spans="1:31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spans="1:31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spans="1:31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spans="1:31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spans="1:31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spans="1:31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spans="1:31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spans="1:3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spans="1:31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spans="1:31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spans="1:31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spans="1:31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spans="1:31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spans="1:31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spans="1:31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spans="1:31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spans="1:31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spans="1:3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</row>
    <row r="262" spans="1:31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</row>
    <row r="263" spans="1:31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</row>
    <row r="264" spans="1:31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</row>
    <row r="265" spans="1:31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</row>
    <row r="266" spans="1:31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</row>
    <row r="267" spans="1:31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</row>
    <row r="268" spans="1:31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</row>
    <row r="269" spans="1:31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</row>
    <row r="270" spans="1:31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</row>
    <row r="271" spans="1:3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</row>
    <row r="272" spans="1:31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</row>
    <row r="273" spans="1:31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</row>
    <row r="274" spans="1:31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spans="1:31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</row>
    <row r="276" spans="1:31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</row>
    <row r="277" spans="1:31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spans="1:31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</row>
    <row r="279" spans="1:31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</row>
    <row r="280" spans="1:31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</row>
    <row r="281" spans="1:3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</row>
    <row r="282" spans="1:31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</row>
    <row r="283" spans="1:31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</row>
    <row r="284" spans="1:31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</row>
    <row r="285" spans="1:31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</row>
    <row r="286" spans="1:31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</row>
    <row r="287" spans="1:31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</row>
    <row r="288" spans="1:31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</row>
    <row r="289" spans="1:31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</row>
    <row r="290" spans="1:31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</row>
    <row r="291" spans="1:3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</row>
    <row r="292" spans="1:31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</row>
    <row r="293" spans="1:31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spans="1:31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</row>
    <row r="295" spans="1:31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</row>
    <row r="296" spans="1:31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</row>
    <row r="297" spans="1:31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</row>
    <row r="298" spans="1:31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</row>
    <row r="299" spans="1:31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</row>
    <row r="300" spans="1:31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</row>
    <row r="301" spans="1:3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</row>
    <row r="302" spans="1:31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</row>
    <row r="303" spans="1:31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</row>
    <row r="304" spans="1:31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</row>
    <row r="305" spans="1:31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</row>
    <row r="306" spans="1:31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</row>
    <row r="307" spans="1:31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</row>
    <row r="308" spans="1:31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</row>
    <row r="309" spans="1:31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</row>
    <row r="310" spans="1:31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</row>
    <row r="311" spans="1:3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</row>
    <row r="312" spans="1:31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</row>
    <row r="313" spans="1:31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</row>
    <row r="315" spans="1:31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</row>
    <row r="316" spans="1:31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</row>
    <row r="317" spans="1:31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</row>
    <row r="318" spans="1:31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</row>
    <row r="319" spans="1:31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spans="1:31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</row>
    <row r="321" spans="1:3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</row>
    <row r="322" spans="1:31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spans="1:31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</row>
    <row r="324" spans="1:31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</row>
    <row r="325" spans="1:31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spans="1:31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</row>
    <row r="327" spans="1:31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</row>
    <row r="328" spans="1:31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</row>
    <row r="329" spans="1:31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</row>
    <row r="330" spans="1:31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</row>
    <row r="331" spans="1: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</row>
    <row r="332" spans="1:31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</row>
    <row r="333" spans="1:31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</row>
    <row r="334" spans="1:31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</row>
    <row r="335" spans="1:31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</row>
    <row r="336" spans="1:31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</row>
    <row r="337" spans="1:31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</row>
    <row r="338" spans="1:31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</row>
    <row r="339" spans="1:31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spans="1:31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</row>
    <row r="341" spans="1:3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</row>
    <row r="342" spans="1:31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</row>
    <row r="343" spans="1:31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</row>
    <row r="344" spans="1:31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</row>
    <row r="345" spans="1:31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</row>
    <row r="346" spans="1:31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</row>
    <row r="347" spans="1:31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</row>
    <row r="348" spans="1:31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</row>
    <row r="349" spans="1:31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</row>
    <row r="350" spans="1:31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</row>
    <row r="351" spans="1:3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</row>
    <row r="352" spans="1:31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spans="1:31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</row>
    <row r="354" spans="1:31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</row>
    <row r="355" spans="1:31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</row>
    <row r="356" spans="1:31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</row>
    <row r="357" spans="1:31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spans="1:31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</row>
    <row r="359" spans="1:31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</row>
    <row r="360" spans="1:31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</row>
    <row r="361" spans="1:3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spans="1:31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</row>
    <row r="363" spans="1:31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</row>
    <row r="364" spans="1:31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</row>
    <row r="365" spans="1:31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</row>
    <row r="366" spans="1:31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</row>
    <row r="367" spans="1:31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</row>
    <row r="368" spans="1:31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</row>
    <row r="369" spans="1:31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</row>
    <row r="370" spans="1:31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</row>
    <row r="371" spans="1:3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</row>
    <row r="372" spans="1:31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</row>
    <row r="373" spans="1:31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</row>
    <row r="374" spans="1:31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</row>
    <row r="375" spans="1:31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</row>
    <row r="376" spans="1:31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</row>
    <row r="377" spans="1:31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</row>
    <row r="378" spans="1:31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</row>
    <row r="379" spans="1:31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</row>
    <row r="380" spans="1:31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</row>
    <row r="381" spans="1:3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</row>
    <row r="382" spans="1:31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</row>
    <row r="383" spans="1:31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</row>
    <row r="384" spans="1:31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</row>
    <row r="385" spans="1:31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</row>
    <row r="386" spans="1:31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</row>
    <row r="387" spans="1:31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</row>
    <row r="388" spans="1:31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</row>
    <row r="389" spans="1:31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</row>
    <row r="390" spans="1:31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</row>
    <row r="391" spans="1:3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</row>
    <row r="392" spans="1:31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</row>
    <row r="393" spans="1:31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</row>
    <row r="394" spans="1:31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</row>
    <row r="395" spans="1:31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</row>
    <row r="396" spans="1:31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</row>
    <row r="397" spans="1:31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</row>
    <row r="398" spans="1:31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</row>
    <row r="399" spans="1:31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</row>
    <row r="400" spans="1:31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</row>
    <row r="401" spans="1:3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</row>
    <row r="402" spans="1:31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</row>
    <row r="403" spans="1:31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</row>
    <row r="404" spans="1:31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</row>
    <row r="405" spans="1:31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</row>
    <row r="406" spans="1:31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</row>
    <row r="407" spans="1:31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</row>
    <row r="408" spans="1:31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</row>
    <row r="409" spans="1:31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</row>
    <row r="410" spans="1:31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</row>
    <row r="411" spans="1:3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</row>
    <row r="412" spans="1:31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</row>
    <row r="413" spans="1:31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</row>
    <row r="414" spans="1:31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</row>
    <row r="415" spans="1:31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</row>
    <row r="416" spans="1:31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</row>
    <row r="417" spans="1:31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</row>
    <row r="418" spans="1:31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</row>
    <row r="419" spans="1:31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</row>
    <row r="420" spans="1:31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</row>
    <row r="421" spans="1:3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</row>
    <row r="422" spans="1:31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</row>
    <row r="423" spans="1:31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</row>
    <row r="424" spans="1:31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</row>
    <row r="425" spans="1:31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</row>
    <row r="426" spans="1:31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</row>
    <row r="427" spans="1:31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</row>
    <row r="428" spans="1:31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</row>
    <row r="429" spans="1:31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</row>
    <row r="430" spans="1:31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</row>
    <row r="431" spans="1: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</row>
    <row r="432" spans="1:31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</row>
    <row r="433" spans="1:31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</row>
    <row r="434" spans="1:31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</row>
    <row r="435" spans="1:31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</row>
    <row r="436" spans="1:31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</row>
    <row r="437" spans="1:31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</row>
    <row r="438" spans="1:31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</row>
    <row r="439" spans="1:31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</row>
    <row r="440" spans="1:31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</row>
    <row r="441" spans="1:3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</row>
    <row r="442" spans="1:31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</row>
    <row r="443" spans="1:31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</row>
    <row r="444" spans="1:31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</row>
    <row r="445" spans="1:31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</row>
    <row r="446" spans="1:31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</row>
    <row r="447" spans="1:31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</row>
    <row r="448" spans="1:31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</row>
    <row r="449" spans="1:31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</row>
    <row r="450" spans="1:31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</row>
    <row r="451" spans="1:3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</row>
    <row r="452" spans="1:31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</row>
    <row r="453" spans="1:31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</row>
    <row r="454" spans="1:31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</row>
    <row r="455" spans="1:31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</row>
    <row r="456" spans="1:31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</row>
    <row r="457" spans="1:31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</row>
    <row r="458" spans="1:31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</row>
    <row r="459" spans="1:31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</row>
    <row r="460" spans="1:31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</row>
    <row r="461" spans="1:3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</row>
    <row r="462" spans="1:31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</row>
    <row r="463" spans="1:31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</row>
    <row r="464" spans="1:31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</row>
    <row r="465" spans="1:31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</row>
    <row r="466" spans="1:31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</row>
    <row r="467" spans="1:31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</row>
    <row r="468" spans="1:31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</row>
    <row r="469" spans="1:31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</row>
    <row r="470" spans="1:31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</row>
    <row r="471" spans="1:3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</row>
    <row r="472" spans="1:31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</row>
    <row r="473" spans="1:31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</row>
    <row r="474" spans="1:31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</row>
    <row r="475" spans="1:31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</row>
    <row r="476" spans="1:31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</row>
    <row r="477" spans="1:31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</row>
    <row r="478" spans="1:31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</row>
    <row r="479" spans="1:31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</row>
    <row r="480" spans="1:31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</row>
    <row r="481" spans="1:3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</row>
    <row r="482" spans="1:31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</row>
    <row r="483" spans="1:31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</row>
    <row r="484" spans="1:31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</row>
    <row r="485" spans="1:31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</row>
    <row r="486" spans="1:31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</row>
    <row r="487" spans="1:31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</row>
    <row r="488" spans="1:31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</row>
    <row r="489" spans="1:31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</row>
    <row r="490" spans="1:31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</row>
    <row r="491" spans="1:3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</row>
    <row r="492" spans="1:31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</row>
    <row r="493" spans="1:31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</row>
    <row r="494" spans="1:31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</row>
    <row r="495" spans="1:31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</row>
    <row r="496" spans="1:31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</row>
    <row r="497" spans="1:31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</row>
    <row r="498" spans="1:31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</row>
    <row r="499" spans="1:31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</row>
    <row r="500" spans="1:31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</row>
    <row r="501" spans="1:3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</row>
    <row r="502" spans="1:31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</row>
    <row r="503" spans="1:31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</row>
    <row r="504" spans="1:31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</row>
    <row r="505" spans="1:31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</row>
    <row r="506" spans="1:31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</row>
    <row r="507" spans="1:31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</row>
    <row r="508" spans="1:31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</row>
    <row r="509" spans="1:31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</row>
    <row r="510" spans="1:31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</row>
    <row r="511" spans="1:3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</row>
    <row r="512" spans="1:31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</row>
    <row r="513" spans="1:31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</row>
    <row r="514" spans="1:31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</row>
    <row r="515" spans="1:31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</row>
    <row r="516" spans="1:31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</row>
    <row r="517" spans="1:31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</row>
    <row r="518" spans="1:31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</row>
    <row r="519" spans="1:31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</row>
    <row r="520" spans="1:31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</row>
    <row r="521" spans="1:3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</row>
    <row r="522" spans="1:31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</row>
    <row r="523" spans="1:31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</row>
    <row r="524" spans="1:31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</row>
    <row r="525" spans="1:31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</row>
    <row r="526" spans="1:31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</row>
    <row r="527" spans="1:31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</row>
    <row r="528" spans="1:31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</row>
    <row r="529" spans="1:31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</row>
    <row r="530" spans="1:31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</row>
    <row r="531" spans="1: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</row>
    <row r="532" spans="1:31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</row>
    <row r="533" spans="1:31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</row>
    <row r="534" spans="1:31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</row>
    <row r="535" spans="1:31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</row>
    <row r="536" spans="1:31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</row>
    <row r="537" spans="1:31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</row>
    <row r="538" spans="1:31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</row>
    <row r="539" spans="1:31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</row>
    <row r="540" spans="1:31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</row>
    <row r="541" spans="1:3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</row>
    <row r="542" spans="1:31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</row>
    <row r="543" spans="1:31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</row>
    <row r="544" spans="1:31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</row>
    <row r="545" spans="1:31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</row>
    <row r="546" spans="1:31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</row>
    <row r="547" spans="1:31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</row>
    <row r="548" spans="1:31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</row>
    <row r="549" spans="1:31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</row>
    <row r="550" spans="1:31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</row>
    <row r="551" spans="1:3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</row>
    <row r="552" spans="1:31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</row>
    <row r="553" spans="1:31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</row>
    <row r="554" spans="1:31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</row>
    <row r="555" spans="1:31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</row>
    <row r="556" spans="1:31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</row>
    <row r="557" spans="1:31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</row>
    <row r="558" spans="1:31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</row>
    <row r="559" spans="1:31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</row>
    <row r="560" spans="1:31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</row>
    <row r="561" spans="1:3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</row>
    <row r="562" spans="1:31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</row>
    <row r="563" spans="1:31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</row>
    <row r="564" spans="1:31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</row>
    <row r="565" spans="1:31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</row>
    <row r="566" spans="1:31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</row>
    <row r="567" spans="1:31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</row>
    <row r="568" spans="1:31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</row>
    <row r="569" spans="1:31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</row>
    <row r="570" spans="1:31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</row>
    <row r="571" spans="1:3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</row>
    <row r="572" spans="1:31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</row>
    <row r="573" spans="1:31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</row>
    <row r="574" spans="1:31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</row>
    <row r="575" spans="1:31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</row>
    <row r="576" spans="1:31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</row>
    <row r="577" spans="1:31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</row>
    <row r="578" spans="1:31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</row>
    <row r="579" spans="1:31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</row>
    <row r="580" spans="1:31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</row>
    <row r="581" spans="1:3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</row>
    <row r="582" spans="1:31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</row>
    <row r="583" spans="1:31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</row>
    <row r="584" spans="1:31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</row>
    <row r="585" spans="1:31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</row>
    <row r="586" spans="1:31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</row>
    <row r="587" spans="1:31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</row>
    <row r="588" spans="1:31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</row>
    <row r="589" spans="1:31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</row>
    <row r="590" spans="1:31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</row>
    <row r="591" spans="1:3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</row>
    <row r="592" spans="1:31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</row>
    <row r="593" spans="1:31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</row>
    <row r="594" spans="1:31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</row>
    <row r="595" spans="1:31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</row>
    <row r="596" spans="1:31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</row>
    <row r="597" spans="1:31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</row>
    <row r="598" spans="1:31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</row>
    <row r="599" spans="1:31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</row>
    <row r="600" spans="1:31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</row>
    <row r="601" spans="1:3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</row>
    <row r="602" spans="1:31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</row>
    <row r="603" spans="1:31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</row>
    <row r="604" spans="1:31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</row>
    <row r="605" spans="1:31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</row>
    <row r="606" spans="1:31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</row>
    <row r="607" spans="1:31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</row>
    <row r="608" spans="1:31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</row>
    <row r="609" spans="1:31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</row>
    <row r="610" spans="1:31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</row>
    <row r="611" spans="1:3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</row>
    <row r="612" spans="1:31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</row>
    <row r="613" spans="1:31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</row>
    <row r="614" spans="1:31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</row>
    <row r="615" spans="1:31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</row>
    <row r="616" spans="1:31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</row>
    <row r="617" spans="1:31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</row>
    <row r="618" spans="1:31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</row>
    <row r="619" spans="1:31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</row>
    <row r="620" spans="1:31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</row>
    <row r="621" spans="1:3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</row>
    <row r="622" spans="1:31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</row>
    <row r="623" spans="1:31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</row>
    <row r="624" spans="1:31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</row>
    <row r="625" spans="1:31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</row>
    <row r="626" spans="1:31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</row>
    <row r="627" spans="1:31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</row>
    <row r="628" spans="1:31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</row>
    <row r="629" spans="1:31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</row>
    <row r="630" spans="1:31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</row>
    <row r="631" spans="1: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</row>
    <row r="632" spans="1:31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</row>
    <row r="633" spans="1:31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</row>
    <row r="634" spans="1:31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</row>
    <row r="635" spans="1:31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</row>
    <row r="636" spans="1:31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</row>
    <row r="637" spans="1:31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</row>
    <row r="638" spans="1:31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</row>
    <row r="639" spans="1:31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</row>
    <row r="640" spans="1:31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</row>
    <row r="641" spans="1:3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</row>
    <row r="642" spans="1:31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</row>
    <row r="643" spans="1:31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</row>
    <row r="644" spans="1:31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</row>
    <row r="645" spans="1:31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</row>
    <row r="646" spans="1:31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</row>
    <row r="647" spans="1:31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</row>
    <row r="648" spans="1:31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</row>
    <row r="649" spans="1:31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</row>
    <row r="650" spans="1:31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</row>
    <row r="651" spans="1:3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</row>
    <row r="652" spans="1:31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</row>
    <row r="653" spans="1:31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</row>
    <row r="654" spans="1:31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</row>
    <row r="655" spans="1:31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</row>
    <row r="656" spans="1:31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</row>
    <row r="657" spans="1:31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</row>
    <row r="658" spans="1:31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</row>
    <row r="659" spans="1:31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</row>
    <row r="660" spans="1:31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</row>
    <row r="661" spans="1:3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</row>
    <row r="662" spans="1:31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</row>
    <row r="663" spans="1:31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</row>
    <row r="664" spans="1:31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</row>
    <row r="665" spans="1:31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</row>
    <row r="666" spans="1:31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</row>
    <row r="667" spans="1:31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</row>
    <row r="668" spans="1:31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</row>
    <row r="669" spans="1:31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</row>
    <row r="670" spans="1:31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</row>
    <row r="671" spans="1:3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</row>
    <row r="672" spans="1:31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</row>
    <row r="673" spans="1:31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</row>
    <row r="674" spans="1:31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</row>
    <row r="675" spans="1:31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</row>
    <row r="676" spans="1:31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</row>
    <row r="677" spans="1:31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</row>
    <row r="678" spans="1:31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</row>
    <row r="679" spans="1:31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</row>
    <row r="680" spans="1:31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</row>
    <row r="681" spans="1:3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</row>
    <row r="682" spans="1:31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</row>
    <row r="683" spans="1:31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</row>
    <row r="684" spans="1:31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</row>
    <row r="685" spans="1:31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</row>
    <row r="686" spans="1:31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</row>
    <row r="687" spans="1:31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</row>
    <row r="688" spans="1:31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</row>
    <row r="689" spans="1:31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</row>
    <row r="690" spans="1:31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</row>
    <row r="691" spans="1:3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</row>
    <row r="692" spans="1:31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</row>
    <row r="693" spans="1:31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</row>
    <row r="694" spans="1:31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</row>
    <row r="695" spans="1:31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</row>
    <row r="696" spans="1:31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</row>
    <row r="697" spans="1:31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</row>
    <row r="698" spans="1:31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</row>
    <row r="699" spans="1:31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</row>
    <row r="700" spans="1:31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</row>
    <row r="701" spans="1:3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</row>
    <row r="702" spans="1:31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</row>
    <row r="703" spans="1:31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</row>
    <row r="704" spans="1:31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</row>
    <row r="705" spans="1:31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</row>
    <row r="706" spans="1:31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</row>
    <row r="707" spans="1:31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</row>
    <row r="708" spans="1:31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</row>
    <row r="709" spans="1:31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</row>
    <row r="710" spans="1:31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</row>
    <row r="711" spans="1:3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</row>
    <row r="712" spans="1:31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</row>
    <row r="713" spans="1:31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</row>
    <row r="714" spans="1:31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</row>
    <row r="715" spans="1:31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</row>
    <row r="716" spans="1:31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</row>
    <row r="717" spans="1:31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</row>
    <row r="718" spans="1:31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</row>
    <row r="719" spans="1:31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</row>
    <row r="720" spans="1:31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</row>
    <row r="721" spans="1:3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</row>
    <row r="722" spans="1:31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</row>
    <row r="723" spans="1:31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</row>
    <row r="724" spans="1:31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</row>
    <row r="725" spans="1:31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</row>
    <row r="726" spans="1:31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</row>
    <row r="727" spans="1:31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</row>
    <row r="728" spans="1:31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</row>
    <row r="729" spans="1:31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</row>
    <row r="730" spans="1:31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</row>
    <row r="731" spans="1: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</row>
    <row r="732" spans="1:31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</row>
    <row r="733" spans="1:31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</row>
    <row r="734" spans="1:31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</row>
    <row r="735" spans="1:31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</row>
    <row r="736" spans="1:31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</row>
    <row r="737" spans="1:31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</row>
    <row r="738" spans="1:31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</row>
    <row r="739" spans="1:31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</row>
    <row r="740" spans="1:31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</row>
    <row r="741" spans="1:3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</row>
    <row r="742" spans="1:31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</row>
    <row r="743" spans="1:31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</row>
    <row r="744" spans="1:31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</row>
    <row r="745" spans="1:31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</row>
    <row r="746" spans="1:31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</row>
    <row r="747" spans="1:31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</row>
    <row r="748" spans="1:31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</row>
    <row r="749" spans="1:31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</row>
    <row r="750" spans="1:31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</row>
    <row r="751" spans="1:3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</row>
    <row r="752" spans="1:31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</row>
    <row r="753" spans="1:31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</row>
    <row r="754" spans="1:31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</row>
    <row r="755" spans="1:31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</row>
    <row r="756" spans="1:31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</row>
    <row r="757" spans="1:31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</row>
    <row r="758" spans="1:31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</row>
    <row r="759" spans="1:31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</row>
    <row r="760" spans="1:31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</row>
    <row r="761" spans="1:3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</row>
    <row r="762" spans="1:31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</row>
    <row r="763" spans="1:31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</row>
    <row r="764" spans="1:31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</row>
    <row r="765" spans="1:31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</row>
    <row r="766" spans="1:31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</row>
    <row r="767" spans="1:31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</row>
    <row r="768" spans="1:31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</row>
    <row r="769" spans="1:31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</row>
    <row r="770" spans="1:31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</row>
    <row r="771" spans="1:3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</row>
    <row r="772" spans="1:31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</row>
    <row r="773" spans="1:31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</row>
    <row r="774" spans="1:31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</row>
    <row r="775" spans="1:31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</row>
    <row r="776" spans="1:31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</row>
    <row r="777" spans="1:31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</row>
    <row r="778" spans="1:31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</row>
    <row r="779" spans="1:31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</row>
    <row r="780" spans="1:31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</row>
    <row r="781" spans="1:3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</row>
    <row r="782" spans="1:31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</row>
    <row r="783" spans="1:31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</row>
    <row r="784" spans="1:31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</row>
    <row r="785" spans="1:31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</row>
    <row r="786" spans="1:31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</row>
    <row r="787" spans="1:31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</row>
    <row r="788" spans="1:31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</row>
    <row r="789" spans="1:31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</row>
    <row r="790" spans="1:31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</row>
    <row r="791" spans="1:3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</row>
    <row r="792" spans="1:31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</row>
    <row r="793" spans="1:31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</row>
    <row r="794" spans="1:31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</row>
    <row r="795" spans="1:31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</row>
    <row r="796" spans="1:31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</row>
    <row r="797" spans="1:31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</row>
    <row r="798" spans="1:31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</row>
    <row r="799" spans="1:31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</row>
    <row r="800" spans="1:31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</row>
    <row r="801" spans="1:3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</row>
    <row r="802" spans="1:31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</row>
    <row r="803" spans="1:31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</row>
    <row r="804" spans="1:31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</row>
    <row r="805" spans="1:31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</row>
    <row r="806" spans="1:31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</row>
    <row r="807" spans="1:31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</row>
    <row r="808" spans="1:31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</row>
    <row r="809" spans="1:31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</row>
    <row r="810" spans="1:31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</row>
    <row r="811" spans="1:3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</row>
    <row r="812" spans="1:31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</row>
    <row r="813" spans="1:31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</row>
    <row r="814" spans="1:31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</row>
    <row r="815" spans="1:31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</row>
    <row r="816" spans="1:31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</row>
    <row r="817" spans="1:31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</row>
    <row r="818" spans="1:31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</row>
    <row r="819" spans="1:31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</row>
    <row r="820" spans="1:31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</row>
    <row r="821" spans="1:3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</row>
    <row r="822" spans="1:31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</row>
    <row r="823" spans="1:31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</row>
    <row r="824" spans="1:31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</row>
    <row r="825" spans="1:31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</row>
    <row r="826" spans="1:31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</row>
    <row r="827" spans="1:31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</row>
    <row r="828" spans="1:31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</row>
    <row r="829" spans="1:31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</row>
    <row r="830" spans="1:31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</row>
    <row r="831" spans="1: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</row>
    <row r="832" spans="1:31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</row>
    <row r="833" spans="1:31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</row>
    <row r="834" spans="1:31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</row>
    <row r="835" spans="1:31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</row>
    <row r="836" spans="1:31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</row>
    <row r="837" spans="1:31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</row>
    <row r="838" spans="1:31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</row>
    <row r="839" spans="1:31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</row>
    <row r="840" spans="1:31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</row>
    <row r="841" spans="1:3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</row>
    <row r="842" spans="1:31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</row>
    <row r="843" spans="1:31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</row>
    <row r="844" spans="1:31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</row>
    <row r="845" spans="1:31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</row>
    <row r="846" spans="1:31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</row>
    <row r="847" spans="1:31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</row>
    <row r="848" spans="1:31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</row>
    <row r="849" spans="1:31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</row>
    <row r="850" spans="1:31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</row>
    <row r="851" spans="1:3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</row>
    <row r="852" spans="1:31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</row>
    <row r="853" spans="1:31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</row>
    <row r="854" spans="1:31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</row>
    <row r="855" spans="1:31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</row>
    <row r="856" spans="1:31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</row>
    <row r="857" spans="1:31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</row>
    <row r="858" spans="1:31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</row>
    <row r="859" spans="1:31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</row>
    <row r="860" spans="1:31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</row>
    <row r="861" spans="1:3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</row>
    <row r="862" spans="1:31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</row>
    <row r="863" spans="1:31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</row>
    <row r="864" spans="1:31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</row>
    <row r="865" spans="1:31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</row>
    <row r="866" spans="1:31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</row>
    <row r="867" spans="1:31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</row>
    <row r="868" spans="1:31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</row>
    <row r="869" spans="1:31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</row>
    <row r="870" spans="1:31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</row>
    <row r="871" spans="1:3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</row>
    <row r="872" spans="1:31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</row>
    <row r="873" spans="1:31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</row>
    <row r="874" spans="1:31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</row>
    <row r="875" spans="1:31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</row>
    <row r="876" spans="1:31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</row>
    <row r="877" spans="1:31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</row>
    <row r="878" spans="1:31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</row>
    <row r="879" spans="1:31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</row>
    <row r="880" spans="1:31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</row>
    <row r="881" spans="1:3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</row>
    <row r="882" spans="1:31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</row>
    <row r="883" spans="1:31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</row>
    <row r="884" spans="1:31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</row>
    <row r="885" spans="1:31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</row>
    <row r="886" spans="1:31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</row>
    <row r="887" spans="1:31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</row>
    <row r="888" spans="1:31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</row>
    <row r="889" spans="1:31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</row>
    <row r="890" spans="1:31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</row>
    <row r="891" spans="1:3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</row>
    <row r="892" spans="1:31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</row>
    <row r="893" spans="1:31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</row>
    <row r="894" spans="1:31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</row>
    <row r="895" spans="1:31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</row>
    <row r="896" spans="1:31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</row>
    <row r="897" spans="1:31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</row>
    <row r="898" spans="1:31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</row>
    <row r="899" spans="1:31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</row>
    <row r="900" spans="1:31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</row>
    <row r="901" spans="1:3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</row>
    <row r="902" spans="1:31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</row>
    <row r="903" spans="1:31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</row>
    <row r="904" spans="1:31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</row>
    <row r="905" spans="1:31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</row>
    <row r="906" spans="1:31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</row>
    <row r="907" spans="1:31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</row>
    <row r="908" spans="1:31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</row>
    <row r="909" spans="1:31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</row>
    <row r="910" spans="1:31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</row>
    <row r="911" spans="1:3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</row>
    <row r="912" spans="1:31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</row>
    <row r="913" spans="1:31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</row>
    <row r="914" spans="1:31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</row>
    <row r="915" spans="1:31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</row>
    <row r="916" spans="1:31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</row>
    <row r="917" spans="1:31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</row>
    <row r="918" spans="1:31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</row>
    <row r="919" spans="1:31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</row>
    <row r="920" spans="1:31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</row>
    <row r="921" spans="1:3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</row>
    <row r="922" spans="1:31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</row>
    <row r="923" spans="1:31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</row>
    <row r="924" spans="1:31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</row>
    <row r="925" spans="1:31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</row>
    <row r="926" spans="1:31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</row>
    <row r="927" spans="1:31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</row>
    <row r="928" spans="1:31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</row>
    <row r="929" spans="1:31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</row>
    <row r="930" spans="1:31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</row>
    <row r="931" spans="1: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</row>
    <row r="932" spans="1:31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</row>
    <row r="933" spans="1:31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</row>
    <row r="934" spans="1:31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</row>
    <row r="935" spans="1:31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</row>
    <row r="936" spans="1:31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</row>
    <row r="937" spans="1:31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</row>
    <row r="938" spans="1:31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</row>
    <row r="939" spans="1:31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</row>
    <row r="940" spans="1:31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</row>
    <row r="941" spans="1:3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</row>
    <row r="942" spans="1:31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</row>
    <row r="943" spans="1:31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</row>
    <row r="944" spans="1:31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</row>
    <row r="945" spans="1:31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</row>
    <row r="946" spans="1:31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</row>
    <row r="947" spans="1:31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</row>
    <row r="948" spans="1:31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</row>
    <row r="949" spans="1:31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</row>
    <row r="950" spans="1:31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</row>
    <row r="951" spans="1:3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</row>
    <row r="952" spans="1:31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</row>
    <row r="953" spans="1:31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</row>
    <row r="954" spans="1:31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</row>
    <row r="955" spans="1:31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</row>
    <row r="956" spans="1:31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</row>
    <row r="957" spans="1:31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</row>
    <row r="958" spans="1:31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</row>
    <row r="959" spans="1:31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</row>
    <row r="960" spans="1:31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</row>
    <row r="961" spans="1:3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</row>
    <row r="962" spans="1:31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</row>
    <row r="963" spans="1:31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</row>
    <row r="964" spans="1:31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</row>
    <row r="965" spans="1:31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</row>
    <row r="966" spans="1:31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</row>
    <row r="967" spans="1:31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</row>
    <row r="968" spans="1:31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</row>
    <row r="969" spans="1:31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</row>
    <row r="970" spans="1:31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</row>
    <row r="971" spans="1:3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</row>
    <row r="972" spans="1:31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</row>
    <row r="973" spans="1:31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</row>
    <row r="974" spans="1:31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</row>
    <row r="975" spans="1:31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</row>
    <row r="976" spans="1:31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</row>
    <row r="977" spans="1:31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</row>
    <row r="978" spans="1:31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</row>
    <row r="979" spans="1:31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</row>
    <row r="980" spans="1:31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</row>
    <row r="981" spans="1:3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</row>
    <row r="982" spans="1:31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</row>
    <row r="983" spans="1:31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</row>
    <row r="984" spans="1:31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</row>
    <row r="985" spans="1:31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</row>
    <row r="986" spans="1:31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</row>
    <row r="987" spans="1:31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</row>
    <row r="988" spans="1:31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</row>
    <row r="989" spans="1:31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</row>
    <row r="990" spans="1:31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</row>
    <row r="991" spans="1:3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</row>
    <row r="992" spans="1:31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</row>
    <row r="993" spans="1:31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</row>
    <row r="994" spans="1:31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</row>
    <row r="995" spans="1:31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</row>
    <row r="996" spans="1:31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</row>
    <row r="997" spans="1:31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</row>
    <row r="998" spans="1:31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</row>
    <row r="999" spans="1:31">
      <c r="U999" s="53"/>
    </row>
    <row r="1000" spans="1:31">
      <c r="U1000" s="53"/>
    </row>
  </sheetData>
  <mergeCells count="10">
    <mergeCell ref="B12:B31"/>
    <mergeCell ref="B32:C32"/>
    <mergeCell ref="A1:O1"/>
    <mergeCell ref="A3:C3"/>
    <mergeCell ref="A4:C4"/>
    <mergeCell ref="A5:C5"/>
    <mergeCell ref="A6:C6"/>
    <mergeCell ref="A7:A33"/>
    <mergeCell ref="B7:B11"/>
    <mergeCell ref="B33:C33"/>
  </mergeCells>
  <phoneticPr fontId="18"/>
  <printOptions horizontalCentered="1" verticalCentered="1"/>
  <pageMargins left="0.25" right="0.25" top="0.75" bottom="0.75" header="0" footer="0"/>
  <pageSetup paperSize="8" scale="62" orientation="landscape" r:id="rId1"/>
  <ignoredErrors>
    <ignoredError sqref="AA4:AA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991"/>
  <sheetViews>
    <sheetView zoomScaleNormal="100" workbookViewId="0">
      <selection sqref="A1:P1"/>
    </sheetView>
  </sheetViews>
  <sheetFormatPr defaultColWidth="14.42578125" defaultRowHeight="15" customHeight="1"/>
  <cols>
    <col min="1" max="2" width="2.85546875" customWidth="1"/>
    <col min="3" max="3" width="38.42578125" customWidth="1"/>
    <col min="4" max="4" width="9.85546875" customWidth="1"/>
    <col min="5" max="5" width="11" customWidth="1"/>
    <col min="6" max="6" width="11.42578125" customWidth="1"/>
    <col min="7" max="7" width="10.140625" customWidth="1"/>
    <col min="8" max="8" width="11.140625" customWidth="1"/>
    <col min="9" max="9" width="10" customWidth="1"/>
    <col min="10" max="10" width="9.42578125" customWidth="1"/>
    <col min="11" max="11" width="9.7109375" customWidth="1"/>
    <col min="12" max="14" width="9.42578125" customWidth="1"/>
    <col min="15" max="15" width="9.5703125" customWidth="1"/>
    <col min="16" max="17" width="11.5703125" customWidth="1"/>
    <col min="18" max="18" width="10.42578125" customWidth="1"/>
    <col min="19" max="20" width="11.7109375" customWidth="1"/>
    <col min="21" max="21" width="12.140625" customWidth="1"/>
    <col min="22" max="22" width="10.42578125" customWidth="1"/>
    <col min="23" max="23" width="45.7109375" customWidth="1"/>
    <col min="24" max="27" width="7.5703125" customWidth="1"/>
  </cols>
  <sheetData>
    <row r="1" spans="1:27" ht="25.5" customHeight="1">
      <c r="A1" s="185" t="s">
        <v>110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"/>
      <c r="R1" s="1"/>
      <c r="S1" s="1"/>
      <c r="T1" s="1"/>
      <c r="U1" s="1"/>
      <c r="V1" s="3"/>
      <c r="W1" s="3"/>
      <c r="X1" s="54"/>
      <c r="Y1" s="54"/>
      <c r="Z1" s="54"/>
      <c r="AA1" s="54"/>
    </row>
    <row r="2" spans="1:27" ht="12.75" customHeight="1" thickBot="1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46</v>
      </c>
      <c r="W2" s="3"/>
      <c r="X2" s="54"/>
      <c r="Y2" s="54"/>
      <c r="Z2" s="54"/>
      <c r="AA2" s="54"/>
    </row>
    <row r="3" spans="1:27" ht="12.75" customHeight="1" thickBot="1">
      <c r="A3" s="187"/>
      <c r="B3" s="203"/>
      <c r="C3" s="204"/>
      <c r="D3" s="6" t="s">
        <v>47</v>
      </c>
      <c r="E3" s="6" t="s">
        <v>48</v>
      </c>
      <c r="F3" s="6" t="s">
        <v>49</v>
      </c>
      <c r="G3" s="6" t="s">
        <v>50</v>
      </c>
      <c r="H3" s="6" t="s">
        <v>51</v>
      </c>
      <c r="I3" s="6" t="s">
        <v>52</v>
      </c>
      <c r="J3" s="6" t="s">
        <v>53</v>
      </c>
      <c r="K3" s="6" t="s">
        <v>54</v>
      </c>
      <c r="L3" s="6" t="s">
        <v>55</v>
      </c>
      <c r="M3" s="6" t="s">
        <v>56</v>
      </c>
      <c r="N3" s="6" t="s">
        <v>57</v>
      </c>
      <c r="O3" s="6" t="s">
        <v>58</v>
      </c>
      <c r="P3" s="6" t="s">
        <v>59</v>
      </c>
      <c r="Q3" s="6" t="s">
        <v>60</v>
      </c>
      <c r="R3" s="6" t="s">
        <v>61</v>
      </c>
      <c r="S3" s="6" t="s">
        <v>62</v>
      </c>
      <c r="T3" s="6" t="s">
        <v>63</v>
      </c>
      <c r="U3" s="6" t="s">
        <v>64</v>
      </c>
      <c r="V3" s="7" t="s">
        <v>65</v>
      </c>
      <c r="W3" s="8" t="s">
        <v>66</v>
      </c>
      <c r="X3" s="54"/>
      <c r="Y3" s="54"/>
      <c r="Z3" s="54"/>
      <c r="AA3" s="54"/>
    </row>
    <row r="4" spans="1:27" ht="12.75" customHeight="1">
      <c r="A4" s="205" t="s">
        <v>67</v>
      </c>
      <c r="B4" s="206"/>
      <c r="C4" s="207"/>
      <c r="D4" s="9">
        <v>0</v>
      </c>
      <c r="E4" s="9">
        <v>0</v>
      </c>
      <c r="F4" s="9">
        <v>0</v>
      </c>
      <c r="G4" s="10">
        <v>6</v>
      </c>
      <c r="H4" s="10">
        <v>12</v>
      </c>
      <c r="I4" s="10">
        <v>18</v>
      </c>
      <c r="J4" s="10">
        <v>22</v>
      </c>
      <c r="K4" s="10">
        <v>26</v>
      </c>
      <c r="L4" s="10">
        <v>30</v>
      </c>
      <c r="M4" s="10">
        <v>34</v>
      </c>
      <c r="N4" s="10">
        <v>38</v>
      </c>
      <c r="O4" s="10">
        <v>38</v>
      </c>
      <c r="P4" s="10">
        <v>38</v>
      </c>
      <c r="Q4" s="10">
        <v>38</v>
      </c>
      <c r="R4" s="10">
        <v>38</v>
      </c>
      <c r="S4" s="10">
        <v>38</v>
      </c>
      <c r="T4" s="10">
        <v>38</v>
      </c>
      <c r="U4" s="10">
        <v>38</v>
      </c>
      <c r="V4" s="11">
        <f>SUM(D4:U4)</f>
        <v>452</v>
      </c>
      <c r="W4" s="12"/>
      <c r="X4" s="54"/>
      <c r="Y4" s="54"/>
      <c r="Z4" s="54"/>
      <c r="AA4" s="54"/>
    </row>
    <row r="5" spans="1:27" ht="12.75" customHeight="1">
      <c r="A5" s="192" t="s">
        <v>68</v>
      </c>
      <c r="B5" s="208"/>
      <c r="C5" s="209"/>
      <c r="D5" s="13">
        <v>0</v>
      </c>
      <c r="E5" s="13">
        <v>0</v>
      </c>
      <c r="F5" s="13">
        <v>0</v>
      </c>
      <c r="G5" s="13">
        <v>21</v>
      </c>
      <c r="H5" s="13">
        <v>21</v>
      </c>
      <c r="I5" s="13">
        <v>21</v>
      </c>
      <c r="J5" s="13">
        <v>21</v>
      </c>
      <c r="K5" s="13">
        <v>21</v>
      </c>
      <c r="L5" s="13">
        <v>21</v>
      </c>
      <c r="M5" s="13">
        <v>21</v>
      </c>
      <c r="N5" s="13">
        <v>21</v>
      </c>
      <c r="O5" s="13">
        <v>21</v>
      </c>
      <c r="P5" s="13">
        <v>21</v>
      </c>
      <c r="Q5" s="13">
        <v>21</v>
      </c>
      <c r="R5" s="13">
        <v>21</v>
      </c>
      <c r="S5" s="13">
        <v>21</v>
      </c>
      <c r="T5" s="13">
        <v>21</v>
      </c>
      <c r="U5" s="13">
        <v>21</v>
      </c>
      <c r="V5" s="14">
        <f t="shared" ref="V5:V6" si="0">SUM(D5:U5)</f>
        <v>315</v>
      </c>
      <c r="W5" s="15"/>
      <c r="X5" s="54"/>
      <c r="Y5" s="54"/>
      <c r="Z5" s="54"/>
      <c r="AA5" s="54"/>
    </row>
    <row r="6" spans="1:27" ht="12.75" customHeight="1" thickBot="1">
      <c r="A6" s="210" t="s">
        <v>69</v>
      </c>
      <c r="B6" s="211"/>
      <c r="C6" s="212"/>
      <c r="D6" s="16">
        <f t="shared" ref="D6:U6" si="1">D4*D5</f>
        <v>0</v>
      </c>
      <c r="E6" s="16">
        <f t="shared" si="1"/>
        <v>0</v>
      </c>
      <c r="F6" s="16">
        <f t="shared" si="1"/>
        <v>0</v>
      </c>
      <c r="G6" s="17">
        <f t="shared" si="1"/>
        <v>126</v>
      </c>
      <c r="H6" s="17">
        <f t="shared" si="1"/>
        <v>252</v>
      </c>
      <c r="I6" s="17">
        <f t="shared" si="1"/>
        <v>378</v>
      </c>
      <c r="J6" s="17">
        <f t="shared" si="1"/>
        <v>462</v>
      </c>
      <c r="K6" s="17">
        <f t="shared" si="1"/>
        <v>546</v>
      </c>
      <c r="L6" s="17">
        <f t="shared" si="1"/>
        <v>630</v>
      </c>
      <c r="M6" s="17">
        <f t="shared" si="1"/>
        <v>714</v>
      </c>
      <c r="N6" s="17">
        <f t="shared" si="1"/>
        <v>798</v>
      </c>
      <c r="O6" s="17">
        <f t="shared" si="1"/>
        <v>798</v>
      </c>
      <c r="P6" s="17">
        <f t="shared" si="1"/>
        <v>798</v>
      </c>
      <c r="Q6" s="17">
        <f t="shared" si="1"/>
        <v>798</v>
      </c>
      <c r="R6" s="17">
        <f t="shared" si="1"/>
        <v>798</v>
      </c>
      <c r="S6" s="17">
        <f t="shared" si="1"/>
        <v>798</v>
      </c>
      <c r="T6" s="17">
        <f t="shared" si="1"/>
        <v>798</v>
      </c>
      <c r="U6" s="17">
        <f t="shared" si="1"/>
        <v>798</v>
      </c>
      <c r="V6" s="19">
        <f t="shared" si="0"/>
        <v>9492</v>
      </c>
      <c r="W6" s="20"/>
      <c r="X6" s="54"/>
      <c r="Y6" s="54"/>
      <c r="Z6" s="54"/>
      <c r="AA6" s="54"/>
    </row>
    <row r="7" spans="1:27" ht="43.5" customHeight="1">
      <c r="A7" s="198" t="s">
        <v>70</v>
      </c>
      <c r="B7" s="215" t="s">
        <v>71</v>
      </c>
      <c r="C7" s="84" t="s">
        <v>72</v>
      </c>
      <c r="D7" s="55">
        <v>0</v>
      </c>
      <c r="E7" s="55">
        <v>0</v>
      </c>
      <c r="F7" s="55">
        <v>0</v>
      </c>
      <c r="G7" s="56">
        <f>6932*E6</f>
        <v>0</v>
      </c>
      <c r="H7" s="56">
        <f>6932*F6</f>
        <v>0</v>
      </c>
      <c r="I7" s="56">
        <f>11.14*679*G6</f>
        <v>953071.56</v>
      </c>
      <c r="J7" s="56">
        <f t="shared" ref="J7:U7" si="2">11.14*679*H6</f>
        <v>1906143.12</v>
      </c>
      <c r="K7" s="56">
        <f t="shared" si="2"/>
        <v>2859214.68</v>
      </c>
      <c r="L7" s="56">
        <f t="shared" si="2"/>
        <v>3494595.72</v>
      </c>
      <c r="M7" s="56">
        <f t="shared" si="2"/>
        <v>4129976.7600000002</v>
      </c>
      <c r="N7" s="56">
        <f t="shared" si="2"/>
        <v>4765357.8</v>
      </c>
      <c r="O7" s="56">
        <f t="shared" si="2"/>
        <v>5400738.8399999999</v>
      </c>
      <c r="P7" s="56">
        <f t="shared" si="2"/>
        <v>6036119.8799999999</v>
      </c>
      <c r="Q7" s="56">
        <f t="shared" si="2"/>
        <v>6036119.8799999999</v>
      </c>
      <c r="R7" s="56">
        <f t="shared" si="2"/>
        <v>6036119.8799999999</v>
      </c>
      <c r="S7" s="56">
        <f t="shared" si="2"/>
        <v>6036119.8799999999</v>
      </c>
      <c r="T7" s="56">
        <f t="shared" si="2"/>
        <v>6036119.8799999999</v>
      </c>
      <c r="U7" s="56">
        <f t="shared" si="2"/>
        <v>6036119.8799999999</v>
      </c>
      <c r="V7" s="11">
        <f>SUM(F7:U7)</f>
        <v>59725817.760000013</v>
      </c>
      <c r="W7" s="148" t="s">
        <v>123</v>
      </c>
      <c r="X7" s="54"/>
      <c r="Y7" s="54"/>
      <c r="Z7" s="54"/>
      <c r="AA7" s="54"/>
    </row>
    <row r="8" spans="1:27" ht="20.25" customHeight="1">
      <c r="A8" s="213"/>
      <c r="B8" s="200"/>
      <c r="C8" s="85" t="s">
        <v>81</v>
      </c>
      <c r="D8" s="81">
        <v>0</v>
      </c>
      <c r="E8" s="82">
        <v>0</v>
      </c>
      <c r="F8" s="82">
        <v>0</v>
      </c>
      <c r="G8" s="82">
        <v>0</v>
      </c>
      <c r="H8" s="82">
        <v>0</v>
      </c>
      <c r="I8" s="82">
        <f t="shared" ref="I8:U8" si="3">11.14*30*G6</f>
        <v>42109.200000000004</v>
      </c>
      <c r="J8" s="82">
        <f t="shared" si="3"/>
        <v>84218.400000000009</v>
      </c>
      <c r="K8" s="82">
        <f t="shared" si="3"/>
        <v>126327.60000000002</v>
      </c>
      <c r="L8" s="82">
        <f t="shared" si="3"/>
        <v>154400.40000000002</v>
      </c>
      <c r="M8" s="82">
        <f t="shared" si="3"/>
        <v>182473.2</v>
      </c>
      <c r="N8" s="82">
        <f t="shared" si="3"/>
        <v>210546.00000000003</v>
      </c>
      <c r="O8" s="82">
        <f t="shared" si="3"/>
        <v>238618.80000000005</v>
      </c>
      <c r="P8" s="82">
        <f t="shared" si="3"/>
        <v>266691.60000000003</v>
      </c>
      <c r="Q8" s="82">
        <f t="shared" si="3"/>
        <v>266691.60000000003</v>
      </c>
      <c r="R8" s="82">
        <f t="shared" si="3"/>
        <v>266691.60000000003</v>
      </c>
      <c r="S8" s="82">
        <f t="shared" si="3"/>
        <v>266691.60000000003</v>
      </c>
      <c r="T8" s="82">
        <f t="shared" si="3"/>
        <v>266691.60000000003</v>
      </c>
      <c r="U8" s="82">
        <f t="shared" si="3"/>
        <v>266691.60000000003</v>
      </c>
      <c r="V8" s="23">
        <f t="shared" ref="V8:V10" si="4">SUM(D8:U8)</f>
        <v>2638843.2000000007</v>
      </c>
      <c r="W8" s="83" t="s">
        <v>83</v>
      </c>
      <c r="X8" s="54"/>
      <c r="Y8" s="54"/>
      <c r="Z8" s="54"/>
      <c r="AA8" s="54"/>
    </row>
    <row r="9" spans="1:27" ht="20.25" customHeight="1" thickBot="1">
      <c r="A9" s="213"/>
      <c r="B9" s="200"/>
      <c r="C9" s="85" t="s">
        <v>105</v>
      </c>
      <c r="D9" s="81">
        <v>0</v>
      </c>
      <c r="E9" s="82">
        <v>0</v>
      </c>
      <c r="F9" s="82">
        <v>0</v>
      </c>
      <c r="G9" s="82">
        <v>0</v>
      </c>
      <c r="H9" s="82">
        <v>0</v>
      </c>
      <c r="I9" s="82">
        <f>SUM(I7:I8)*0.093</f>
        <v>92551.810679999995</v>
      </c>
      <c r="J9" s="82">
        <f t="shared" ref="J9:U9" si="5">SUM(J7:J8)*0.093</f>
        <v>185103.62135999999</v>
      </c>
      <c r="K9" s="82">
        <f t="shared" si="5"/>
        <v>277655.43204000004</v>
      </c>
      <c r="L9" s="82">
        <f t="shared" si="5"/>
        <v>339356.63916000002</v>
      </c>
      <c r="M9" s="82">
        <f t="shared" si="5"/>
        <v>401057.84628</v>
      </c>
      <c r="N9" s="82">
        <f t="shared" si="5"/>
        <v>462759.05339999998</v>
      </c>
      <c r="O9" s="82">
        <f t="shared" si="5"/>
        <v>524460.26052000001</v>
      </c>
      <c r="P9" s="82">
        <f t="shared" si="5"/>
        <v>586161.46763999993</v>
      </c>
      <c r="Q9" s="82">
        <f t="shared" si="5"/>
        <v>586161.46763999993</v>
      </c>
      <c r="R9" s="82">
        <f t="shared" si="5"/>
        <v>586161.46763999993</v>
      </c>
      <c r="S9" s="82">
        <f t="shared" si="5"/>
        <v>586161.46763999993</v>
      </c>
      <c r="T9" s="82">
        <f t="shared" si="5"/>
        <v>586161.46763999993</v>
      </c>
      <c r="U9" s="82">
        <f t="shared" si="5"/>
        <v>586161.46763999993</v>
      </c>
      <c r="V9" s="23">
        <f t="shared" ref="V9" si="6">SUM(D9:U9)</f>
        <v>5799913.4692799989</v>
      </c>
      <c r="W9" s="149" t="s">
        <v>115</v>
      </c>
      <c r="X9" s="54"/>
      <c r="Y9" s="54"/>
      <c r="Z9" s="54"/>
      <c r="AA9" s="54"/>
    </row>
    <row r="10" spans="1:27" ht="11.25" customHeight="1" thickBot="1">
      <c r="A10" s="213"/>
      <c r="B10" s="216"/>
      <c r="C10" s="116" t="s">
        <v>104</v>
      </c>
      <c r="D10" s="57">
        <f t="shared" ref="D10:U10" si="7">SUM(D7:D9)</f>
        <v>0</v>
      </c>
      <c r="E10" s="57">
        <f t="shared" si="7"/>
        <v>0</v>
      </c>
      <c r="F10" s="57">
        <f t="shared" si="7"/>
        <v>0</v>
      </c>
      <c r="G10" s="57">
        <f t="shared" si="7"/>
        <v>0</v>
      </c>
      <c r="H10" s="57">
        <f t="shared" si="7"/>
        <v>0</v>
      </c>
      <c r="I10" s="57">
        <f t="shared" si="7"/>
        <v>1087732.5706799999</v>
      </c>
      <c r="J10" s="57">
        <f t="shared" si="7"/>
        <v>2175465.1413599998</v>
      </c>
      <c r="K10" s="57">
        <f t="shared" si="7"/>
        <v>3263197.7120400001</v>
      </c>
      <c r="L10" s="57">
        <f t="shared" si="7"/>
        <v>3988352.7591599999</v>
      </c>
      <c r="M10" s="57">
        <f t="shared" si="7"/>
        <v>4713507.8062800001</v>
      </c>
      <c r="N10" s="57">
        <f t="shared" si="7"/>
        <v>5438662.8533999994</v>
      </c>
      <c r="O10" s="57">
        <f t="shared" si="7"/>
        <v>6163817.9005199997</v>
      </c>
      <c r="P10" s="57">
        <f t="shared" si="7"/>
        <v>6888972.9476399999</v>
      </c>
      <c r="Q10" s="57">
        <f t="shared" si="7"/>
        <v>6888972.9476399999</v>
      </c>
      <c r="R10" s="57">
        <f t="shared" si="7"/>
        <v>6888972.9476399999</v>
      </c>
      <c r="S10" s="57">
        <f t="shared" si="7"/>
        <v>6888972.9476399999</v>
      </c>
      <c r="T10" s="57">
        <f t="shared" si="7"/>
        <v>6888972.9476399999</v>
      </c>
      <c r="U10" s="57">
        <f t="shared" si="7"/>
        <v>6888972.9476399999</v>
      </c>
      <c r="V10" s="58">
        <f t="shared" si="4"/>
        <v>68164574.429279998</v>
      </c>
      <c r="W10" s="20"/>
      <c r="X10" s="54"/>
      <c r="Y10" s="54"/>
      <c r="Z10" s="54"/>
      <c r="AA10" s="54"/>
    </row>
    <row r="11" spans="1:27" ht="11.25" customHeight="1">
      <c r="A11" s="213"/>
      <c r="B11" s="88"/>
      <c r="C11" s="86" t="s">
        <v>74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60"/>
      <c r="P11" s="59"/>
      <c r="Q11" s="59"/>
      <c r="R11" s="59"/>
      <c r="S11" s="59"/>
      <c r="T11" s="59"/>
      <c r="U11" s="59"/>
      <c r="V11" s="61"/>
      <c r="W11" s="62"/>
      <c r="X11" s="54"/>
      <c r="Y11" s="54"/>
      <c r="Z11" s="54"/>
      <c r="AA11" s="54"/>
    </row>
    <row r="12" spans="1:27" ht="60.75" customHeight="1">
      <c r="A12" s="213"/>
      <c r="B12" s="200" t="s">
        <v>75</v>
      </c>
      <c r="C12" s="31" t="s">
        <v>24</v>
      </c>
      <c r="D12" s="32">
        <v>0</v>
      </c>
      <c r="E12" s="32">
        <v>0</v>
      </c>
      <c r="F12" s="32">
        <v>0</v>
      </c>
      <c r="G12" s="32">
        <v>1320000</v>
      </c>
      <c r="H12" s="32">
        <v>1320000</v>
      </c>
      <c r="I12" s="32">
        <v>1227448</v>
      </c>
      <c r="J12" s="32">
        <v>1180000</v>
      </c>
      <c r="K12" s="32">
        <v>1180000</v>
      </c>
      <c r="L12" s="32">
        <v>1180000</v>
      </c>
      <c r="M12" s="32">
        <v>1180000</v>
      </c>
      <c r="N12" s="32">
        <v>1180000</v>
      </c>
      <c r="O12" s="32">
        <v>1180000</v>
      </c>
      <c r="P12" s="32">
        <v>1180000</v>
      </c>
      <c r="Q12" s="32">
        <v>1180000</v>
      </c>
      <c r="R12" s="32">
        <v>1180000</v>
      </c>
      <c r="S12" s="32">
        <v>1180000</v>
      </c>
      <c r="T12" s="32">
        <v>1180000</v>
      </c>
      <c r="U12" s="32">
        <v>1180000</v>
      </c>
      <c r="V12" s="23">
        <f t="shared" ref="V12:V30" si="8">SUM(D12:U12)</f>
        <v>18027448</v>
      </c>
      <c r="W12" s="78" t="s">
        <v>119</v>
      </c>
      <c r="X12" s="54"/>
      <c r="Y12" s="54"/>
      <c r="Z12" s="54"/>
      <c r="AA12" s="54"/>
    </row>
    <row r="13" spans="1:27" ht="60.75" customHeight="1">
      <c r="A13" s="213"/>
      <c r="B13" s="200"/>
      <c r="C13" s="63" t="s">
        <v>76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215000</v>
      </c>
      <c r="L13" s="32">
        <v>430000</v>
      </c>
      <c r="M13" s="32">
        <v>645000</v>
      </c>
      <c r="N13" s="32">
        <v>645000</v>
      </c>
      <c r="O13" s="32">
        <v>645000</v>
      </c>
      <c r="P13" s="32">
        <v>645000</v>
      </c>
      <c r="Q13" s="32">
        <v>645000</v>
      </c>
      <c r="R13" s="32">
        <v>645000</v>
      </c>
      <c r="S13" s="32">
        <v>645000</v>
      </c>
      <c r="T13" s="32">
        <v>645000</v>
      </c>
      <c r="U13" s="32">
        <v>645000</v>
      </c>
      <c r="V13" s="23">
        <f t="shared" si="8"/>
        <v>6450000</v>
      </c>
      <c r="W13" s="43" t="s">
        <v>107</v>
      </c>
      <c r="X13" s="54"/>
      <c r="Y13" s="54"/>
      <c r="Z13" s="54"/>
      <c r="AA13" s="54"/>
    </row>
    <row r="14" spans="1:27" ht="60.75" customHeight="1">
      <c r="A14" s="213"/>
      <c r="B14" s="200"/>
      <c r="C14" s="172" t="s">
        <v>113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92552</v>
      </c>
      <c r="J14" s="32">
        <v>140000</v>
      </c>
      <c r="K14" s="32">
        <v>165000</v>
      </c>
      <c r="L14" s="32">
        <v>190000</v>
      </c>
      <c r="M14" s="32">
        <v>215000</v>
      </c>
      <c r="N14" s="32">
        <v>955933</v>
      </c>
      <c r="O14" s="32">
        <v>215000</v>
      </c>
      <c r="P14" s="32">
        <v>215000</v>
      </c>
      <c r="Q14" s="32">
        <v>215000</v>
      </c>
      <c r="R14" s="32">
        <v>215000</v>
      </c>
      <c r="S14" s="32">
        <v>215000</v>
      </c>
      <c r="T14" s="32">
        <v>2380268</v>
      </c>
      <c r="U14" s="32">
        <v>215000</v>
      </c>
      <c r="V14" s="23">
        <f t="shared" si="8"/>
        <v>5428753</v>
      </c>
      <c r="W14" s="78" t="s">
        <v>118</v>
      </c>
      <c r="X14" s="54"/>
      <c r="Y14" s="54"/>
      <c r="Z14" s="54"/>
      <c r="AA14" s="54"/>
    </row>
    <row r="15" spans="1:27" ht="12.75" customHeight="1">
      <c r="A15" s="213"/>
      <c r="B15" s="200"/>
      <c r="C15" s="15" t="s">
        <v>25</v>
      </c>
      <c r="D15" s="33">
        <v>0</v>
      </c>
      <c r="E15" s="33">
        <v>0</v>
      </c>
      <c r="F15" s="33">
        <v>500000</v>
      </c>
      <c r="G15" s="33">
        <v>500000</v>
      </c>
      <c r="H15" s="33">
        <v>500000</v>
      </c>
      <c r="I15" s="33">
        <v>500000</v>
      </c>
      <c r="J15" s="33">
        <v>500000</v>
      </c>
      <c r="K15" s="33">
        <v>500000</v>
      </c>
      <c r="L15" s="33">
        <v>500000</v>
      </c>
      <c r="M15" s="33">
        <v>500000</v>
      </c>
      <c r="N15" s="33">
        <v>500000</v>
      </c>
      <c r="O15" s="33">
        <v>500000</v>
      </c>
      <c r="P15" s="33">
        <v>500000</v>
      </c>
      <c r="Q15" s="33">
        <v>500000</v>
      </c>
      <c r="R15" s="33">
        <v>500000</v>
      </c>
      <c r="S15" s="33">
        <v>500000</v>
      </c>
      <c r="T15" s="33">
        <v>500000</v>
      </c>
      <c r="U15" s="33">
        <v>500000</v>
      </c>
      <c r="V15" s="23">
        <f t="shared" si="8"/>
        <v>8000000</v>
      </c>
      <c r="W15" s="43"/>
      <c r="X15" s="54"/>
      <c r="Y15" s="54"/>
      <c r="Z15" s="54"/>
      <c r="AA15" s="54"/>
    </row>
    <row r="16" spans="1:27" ht="12.75" customHeight="1">
      <c r="A16" s="213"/>
      <c r="B16" s="200"/>
      <c r="C16" s="15" t="s">
        <v>26</v>
      </c>
      <c r="D16" s="33">
        <v>0</v>
      </c>
      <c r="E16" s="33">
        <v>0</v>
      </c>
      <c r="F16" s="33">
        <v>40000</v>
      </c>
      <c r="G16" s="33">
        <v>40000</v>
      </c>
      <c r="H16" s="33">
        <v>40000</v>
      </c>
      <c r="I16" s="33">
        <v>40000</v>
      </c>
      <c r="J16" s="33">
        <v>40000</v>
      </c>
      <c r="K16" s="33">
        <v>40000</v>
      </c>
      <c r="L16" s="33">
        <v>40000</v>
      </c>
      <c r="M16" s="33">
        <v>40000</v>
      </c>
      <c r="N16" s="33">
        <v>40000</v>
      </c>
      <c r="O16" s="33">
        <v>40000</v>
      </c>
      <c r="P16" s="33">
        <v>40000</v>
      </c>
      <c r="Q16" s="33">
        <v>40000</v>
      </c>
      <c r="R16" s="33">
        <v>40000</v>
      </c>
      <c r="S16" s="33">
        <v>40000</v>
      </c>
      <c r="T16" s="33">
        <v>40000</v>
      </c>
      <c r="U16" s="33">
        <v>40000</v>
      </c>
      <c r="V16" s="14">
        <f t="shared" si="8"/>
        <v>640000</v>
      </c>
      <c r="W16" s="43"/>
      <c r="X16" s="54"/>
      <c r="Y16" s="54"/>
      <c r="Z16" s="54"/>
      <c r="AA16" s="54"/>
    </row>
    <row r="17" spans="1:27" ht="12.75" customHeight="1">
      <c r="A17" s="213"/>
      <c r="B17" s="200"/>
      <c r="C17" s="15" t="s">
        <v>27</v>
      </c>
      <c r="D17" s="33">
        <v>0</v>
      </c>
      <c r="E17" s="33">
        <v>0</v>
      </c>
      <c r="F17" s="33">
        <v>10000</v>
      </c>
      <c r="G17" s="33">
        <v>10000</v>
      </c>
      <c r="H17" s="33">
        <v>10000</v>
      </c>
      <c r="I17" s="33">
        <v>10000</v>
      </c>
      <c r="J17" s="33">
        <v>10000</v>
      </c>
      <c r="K17" s="33">
        <v>10000</v>
      </c>
      <c r="L17" s="33">
        <v>10000</v>
      </c>
      <c r="M17" s="33">
        <v>10000</v>
      </c>
      <c r="N17" s="33">
        <v>10000</v>
      </c>
      <c r="O17" s="33">
        <v>10000</v>
      </c>
      <c r="P17" s="33">
        <v>10000</v>
      </c>
      <c r="Q17" s="33">
        <v>10000</v>
      </c>
      <c r="R17" s="33">
        <v>10000</v>
      </c>
      <c r="S17" s="33">
        <v>10000</v>
      </c>
      <c r="T17" s="33">
        <v>10000</v>
      </c>
      <c r="U17" s="33">
        <v>10000</v>
      </c>
      <c r="V17" s="14">
        <f t="shared" si="8"/>
        <v>160000</v>
      </c>
      <c r="W17" s="43" t="s">
        <v>28</v>
      </c>
      <c r="X17" s="54"/>
      <c r="Y17" s="54"/>
      <c r="Z17" s="54"/>
      <c r="AA17" s="54"/>
    </row>
    <row r="18" spans="1:27" ht="12.75" customHeight="1">
      <c r="A18" s="213"/>
      <c r="B18" s="200"/>
      <c r="C18" s="15" t="s">
        <v>29</v>
      </c>
      <c r="D18" s="33">
        <v>0</v>
      </c>
      <c r="E18" s="33">
        <v>2200000</v>
      </c>
      <c r="F18" s="33">
        <v>0</v>
      </c>
      <c r="G18" s="33">
        <v>0</v>
      </c>
      <c r="H18" s="33">
        <v>1100000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23">
        <f t="shared" si="8"/>
        <v>3300000</v>
      </c>
      <c r="W18" s="43"/>
      <c r="X18" s="54"/>
      <c r="Y18" s="54"/>
      <c r="Z18" s="54"/>
      <c r="AA18" s="54"/>
    </row>
    <row r="19" spans="1:27" ht="12.75" customHeight="1">
      <c r="A19" s="213"/>
      <c r="B19" s="200"/>
      <c r="C19" s="15" t="s">
        <v>30</v>
      </c>
      <c r="D19" s="34">
        <v>0</v>
      </c>
      <c r="E19" s="34">
        <v>300000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5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14">
        <f t="shared" si="8"/>
        <v>300000</v>
      </c>
      <c r="W19" s="43"/>
      <c r="X19" s="54"/>
      <c r="Y19" s="54"/>
      <c r="Z19" s="54"/>
      <c r="AA19" s="54"/>
    </row>
    <row r="20" spans="1:27" ht="12.75" customHeight="1">
      <c r="A20" s="213"/>
      <c r="B20" s="200"/>
      <c r="C20" s="15" t="s">
        <v>31</v>
      </c>
      <c r="D20" s="34">
        <v>0</v>
      </c>
      <c r="E20" s="34">
        <v>54780</v>
      </c>
      <c r="F20" s="34">
        <v>54780</v>
      </c>
      <c r="G20" s="34">
        <v>54780</v>
      </c>
      <c r="H20" s="34">
        <v>54780</v>
      </c>
      <c r="I20" s="34">
        <v>54780</v>
      </c>
      <c r="J20" s="34">
        <v>54780</v>
      </c>
      <c r="K20" s="34">
        <v>54780</v>
      </c>
      <c r="L20" s="34">
        <v>54780</v>
      </c>
      <c r="M20" s="34">
        <v>54780</v>
      </c>
      <c r="N20" s="34">
        <v>54780</v>
      </c>
      <c r="O20" s="34">
        <v>54780</v>
      </c>
      <c r="P20" s="34">
        <v>54780</v>
      </c>
      <c r="Q20" s="34">
        <v>27280</v>
      </c>
      <c r="R20" s="34">
        <v>27280</v>
      </c>
      <c r="S20" s="34">
        <v>27280</v>
      </c>
      <c r="T20" s="34">
        <v>27280</v>
      </c>
      <c r="U20" s="34">
        <v>27280</v>
      </c>
      <c r="V20" s="23">
        <f t="shared" si="8"/>
        <v>793760</v>
      </c>
      <c r="W20" s="43" t="s">
        <v>32</v>
      </c>
      <c r="X20" s="54"/>
      <c r="Y20" s="54"/>
      <c r="Z20" s="54"/>
      <c r="AA20" s="54"/>
    </row>
    <row r="21" spans="1:27" ht="12.75" customHeight="1">
      <c r="A21" s="213"/>
      <c r="B21" s="200"/>
      <c r="C21" s="15" t="s">
        <v>33</v>
      </c>
      <c r="D21" s="34">
        <v>50000</v>
      </c>
      <c r="E21" s="34">
        <v>40000</v>
      </c>
      <c r="F21" s="34">
        <v>40000</v>
      </c>
      <c r="G21" s="34">
        <v>40000</v>
      </c>
      <c r="H21" s="34">
        <v>40000</v>
      </c>
      <c r="I21" s="34">
        <v>40000</v>
      </c>
      <c r="J21" s="34">
        <v>40000</v>
      </c>
      <c r="K21" s="34">
        <v>40000</v>
      </c>
      <c r="L21" s="34">
        <v>40000</v>
      </c>
      <c r="M21" s="34">
        <v>40000</v>
      </c>
      <c r="N21" s="34">
        <v>40000</v>
      </c>
      <c r="O21" s="34">
        <v>40000</v>
      </c>
      <c r="P21" s="34">
        <v>40000</v>
      </c>
      <c r="Q21" s="34">
        <v>40000</v>
      </c>
      <c r="R21" s="34">
        <v>40000</v>
      </c>
      <c r="S21" s="34">
        <v>40000</v>
      </c>
      <c r="T21" s="34">
        <v>40000</v>
      </c>
      <c r="U21" s="34">
        <v>40000</v>
      </c>
      <c r="V21" s="14">
        <f t="shared" si="8"/>
        <v>730000</v>
      </c>
      <c r="W21" s="36"/>
      <c r="X21" s="54"/>
      <c r="Y21" s="54"/>
      <c r="Z21" s="54"/>
      <c r="AA21" s="54"/>
    </row>
    <row r="22" spans="1:27" ht="12.75" customHeight="1">
      <c r="A22" s="213"/>
      <c r="B22" s="200"/>
      <c r="C22" s="15" t="s">
        <v>34</v>
      </c>
      <c r="D22" s="37">
        <v>0</v>
      </c>
      <c r="E22" s="37">
        <v>0</v>
      </c>
      <c r="F22" s="37">
        <v>0</v>
      </c>
      <c r="G22" s="37">
        <v>20000</v>
      </c>
      <c r="H22" s="37">
        <v>20000</v>
      </c>
      <c r="I22" s="37">
        <v>20000</v>
      </c>
      <c r="J22" s="37">
        <v>20000</v>
      </c>
      <c r="K22" s="37">
        <v>20000</v>
      </c>
      <c r="L22" s="37">
        <v>20000</v>
      </c>
      <c r="M22" s="37">
        <v>20000</v>
      </c>
      <c r="N22" s="37">
        <v>20000</v>
      </c>
      <c r="O22" s="37">
        <v>20000</v>
      </c>
      <c r="P22" s="37">
        <v>20000</v>
      </c>
      <c r="Q22" s="37">
        <v>20000</v>
      </c>
      <c r="R22" s="37">
        <v>20000</v>
      </c>
      <c r="S22" s="37">
        <v>20000</v>
      </c>
      <c r="T22" s="37">
        <v>20000</v>
      </c>
      <c r="U22" s="37">
        <v>20000</v>
      </c>
      <c r="V22" s="14">
        <f t="shared" si="8"/>
        <v>300000</v>
      </c>
      <c r="W22" s="36"/>
      <c r="X22" s="54"/>
      <c r="Y22" s="54"/>
      <c r="Z22" s="54"/>
      <c r="AA22" s="54"/>
    </row>
    <row r="23" spans="1:27" ht="12.75" customHeight="1">
      <c r="A23" s="213"/>
      <c r="B23" s="200"/>
      <c r="C23" s="15" t="s">
        <v>35</v>
      </c>
      <c r="D23" s="37">
        <v>0</v>
      </c>
      <c r="E23" s="37">
        <v>0</v>
      </c>
      <c r="F23" s="37">
        <v>3300</v>
      </c>
      <c r="G23" s="37">
        <v>3300</v>
      </c>
      <c r="H23" s="37">
        <v>3300</v>
      </c>
      <c r="I23" s="37">
        <v>3300</v>
      </c>
      <c r="J23" s="37">
        <v>3300</v>
      </c>
      <c r="K23" s="37">
        <v>3300</v>
      </c>
      <c r="L23" s="37">
        <v>3300</v>
      </c>
      <c r="M23" s="37">
        <v>3300</v>
      </c>
      <c r="N23" s="37">
        <v>3300</v>
      </c>
      <c r="O23" s="37">
        <v>3300</v>
      </c>
      <c r="P23" s="37">
        <v>3300</v>
      </c>
      <c r="Q23" s="37">
        <v>3300</v>
      </c>
      <c r="R23" s="37">
        <v>3300</v>
      </c>
      <c r="S23" s="37">
        <v>3300</v>
      </c>
      <c r="T23" s="37">
        <v>3300</v>
      </c>
      <c r="U23" s="37">
        <v>3300</v>
      </c>
      <c r="V23" s="14">
        <f t="shared" si="8"/>
        <v>52800</v>
      </c>
      <c r="W23" s="36"/>
      <c r="X23" s="54"/>
      <c r="Y23" s="54"/>
      <c r="Z23" s="54"/>
      <c r="AA23" s="54"/>
    </row>
    <row r="24" spans="1:27" ht="12.75" customHeight="1">
      <c r="A24" s="213"/>
      <c r="B24" s="200"/>
      <c r="C24" s="115" t="s">
        <v>101</v>
      </c>
      <c r="D24" s="37">
        <v>0</v>
      </c>
      <c r="E24" s="37">
        <v>0</v>
      </c>
      <c r="F24" s="37">
        <v>44000</v>
      </c>
      <c r="G24" s="37">
        <v>5500</v>
      </c>
      <c r="H24" s="37">
        <v>5500</v>
      </c>
      <c r="I24" s="37">
        <v>5500</v>
      </c>
      <c r="J24" s="37">
        <v>5500</v>
      </c>
      <c r="K24" s="37">
        <v>5500</v>
      </c>
      <c r="L24" s="37">
        <v>5500</v>
      </c>
      <c r="M24" s="37">
        <v>5500</v>
      </c>
      <c r="N24" s="37">
        <v>5500</v>
      </c>
      <c r="O24" s="37">
        <v>5500</v>
      </c>
      <c r="P24" s="37">
        <v>5500</v>
      </c>
      <c r="Q24" s="37">
        <v>5500</v>
      </c>
      <c r="R24" s="37">
        <v>5500</v>
      </c>
      <c r="S24" s="37">
        <v>5500</v>
      </c>
      <c r="T24" s="37">
        <v>5500</v>
      </c>
      <c r="U24" s="37">
        <v>5500</v>
      </c>
      <c r="V24" s="14">
        <f t="shared" si="8"/>
        <v>126500</v>
      </c>
      <c r="W24" s="79" t="s">
        <v>103</v>
      </c>
      <c r="X24" s="54"/>
      <c r="Y24" s="54"/>
      <c r="Z24" s="54"/>
      <c r="AA24" s="54"/>
    </row>
    <row r="25" spans="1:27" ht="12.75" customHeight="1">
      <c r="A25" s="213"/>
      <c r="B25" s="200"/>
      <c r="C25" s="15" t="s">
        <v>36</v>
      </c>
      <c r="D25" s="37">
        <v>0</v>
      </c>
      <c r="E25" s="37">
        <v>300000</v>
      </c>
      <c r="F25" s="37">
        <v>500000</v>
      </c>
      <c r="G25" s="37">
        <v>400000</v>
      </c>
      <c r="H25" s="37">
        <v>300000</v>
      </c>
      <c r="I25" s="37">
        <v>300000</v>
      </c>
      <c r="J25" s="37">
        <v>300000</v>
      </c>
      <c r="K25" s="37">
        <v>300000</v>
      </c>
      <c r="L25" s="37">
        <v>300000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23">
        <f t="shared" si="8"/>
        <v>2700000</v>
      </c>
      <c r="W25" s="36"/>
      <c r="X25" s="54"/>
      <c r="Y25" s="54"/>
      <c r="Z25" s="54"/>
      <c r="AA25" s="54"/>
    </row>
    <row r="26" spans="1:27" ht="12.75" customHeight="1">
      <c r="A26" s="213"/>
      <c r="B26" s="200"/>
      <c r="C26" s="15" t="s">
        <v>37</v>
      </c>
      <c r="D26" s="38">
        <f>360*D5</f>
        <v>0</v>
      </c>
      <c r="E26" s="38">
        <f>360*E5</f>
        <v>0</v>
      </c>
      <c r="F26" s="38">
        <f>360*F6</f>
        <v>0</v>
      </c>
      <c r="G26" s="38">
        <f>500*G6</f>
        <v>63000</v>
      </c>
      <c r="H26" s="38">
        <f>500*H6</f>
        <v>126000</v>
      </c>
      <c r="I26" s="38">
        <f t="shared" ref="I26:U26" si="9">500*I6</f>
        <v>189000</v>
      </c>
      <c r="J26" s="38">
        <f t="shared" si="9"/>
        <v>231000</v>
      </c>
      <c r="K26" s="38">
        <f t="shared" si="9"/>
        <v>273000</v>
      </c>
      <c r="L26" s="38">
        <f t="shared" si="9"/>
        <v>315000</v>
      </c>
      <c r="M26" s="38">
        <f t="shared" si="9"/>
        <v>357000</v>
      </c>
      <c r="N26" s="38">
        <f t="shared" si="9"/>
        <v>399000</v>
      </c>
      <c r="O26" s="38">
        <f t="shared" si="9"/>
        <v>399000</v>
      </c>
      <c r="P26" s="38">
        <f t="shared" si="9"/>
        <v>399000</v>
      </c>
      <c r="Q26" s="38">
        <f t="shared" si="9"/>
        <v>399000</v>
      </c>
      <c r="R26" s="38">
        <f t="shared" si="9"/>
        <v>399000</v>
      </c>
      <c r="S26" s="38">
        <f t="shared" si="9"/>
        <v>399000</v>
      </c>
      <c r="T26" s="38">
        <f t="shared" si="9"/>
        <v>399000</v>
      </c>
      <c r="U26" s="38">
        <f t="shared" si="9"/>
        <v>399000</v>
      </c>
      <c r="V26" s="23">
        <f t="shared" si="8"/>
        <v>4746000</v>
      </c>
      <c r="W26" s="79" t="s">
        <v>84</v>
      </c>
      <c r="X26" s="54"/>
      <c r="Y26" s="54"/>
      <c r="Z26" s="54"/>
      <c r="AA26" s="54"/>
    </row>
    <row r="27" spans="1:27" ht="12.75" customHeight="1">
      <c r="A27" s="213"/>
      <c r="B27" s="200"/>
      <c r="C27" s="15" t="s">
        <v>38</v>
      </c>
      <c r="D27" s="38">
        <v>3000000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14">
        <f t="shared" si="8"/>
        <v>3000000</v>
      </c>
      <c r="W27" s="36"/>
      <c r="X27" s="54"/>
      <c r="Y27" s="54"/>
      <c r="Z27" s="54"/>
      <c r="AA27" s="54"/>
    </row>
    <row r="28" spans="1:27" ht="12.75" customHeight="1">
      <c r="A28" s="213"/>
      <c r="B28" s="200"/>
      <c r="C28" s="15" t="s">
        <v>39</v>
      </c>
      <c r="D28" s="39">
        <v>0</v>
      </c>
      <c r="E28" s="39">
        <v>1500000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23">
        <f t="shared" si="8"/>
        <v>1500000</v>
      </c>
      <c r="W28" s="36"/>
      <c r="X28" s="54"/>
      <c r="Y28" s="54"/>
      <c r="Z28" s="54"/>
      <c r="AA28" s="54"/>
    </row>
    <row r="29" spans="1:27" ht="12.75" customHeight="1">
      <c r="A29" s="213"/>
      <c r="B29" s="200"/>
      <c r="C29" s="12" t="s">
        <v>40</v>
      </c>
      <c r="D29" s="40">
        <v>3300000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14">
        <f t="shared" si="8"/>
        <v>3300000</v>
      </c>
      <c r="W29" s="64"/>
      <c r="X29" s="54"/>
      <c r="Y29" s="54"/>
      <c r="Z29" s="54"/>
      <c r="AA29" s="54"/>
    </row>
    <row r="30" spans="1:27" ht="12.75" customHeight="1" thickBot="1">
      <c r="A30" s="213"/>
      <c r="B30" s="200"/>
      <c r="C30" s="41" t="s">
        <v>41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f t="shared" ref="J30:U30" si="10">J10*0.05*1.1</f>
        <v>119650.5827748</v>
      </c>
      <c r="K30" s="42">
        <f t="shared" si="10"/>
        <v>179475.87416220005</v>
      </c>
      <c r="L30" s="42">
        <f t="shared" si="10"/>
        <v>219359.40175380002</v>
      </c>
      <c r="M30" s="42">
        <f t="shared" si="10"/>
        <v>259242.92934540004</v>
      </c>
      <c r="N30" s="42">
        <f t="shared" si="10"/>
        <v>299126.45693699998</v>
      </c>
      <c r="O30" s="42">
        <f t="shared" si="10"/>
        <v>339009.98452860001</v>
      </c>
      <c r="P30" s="42">
        <f t="shared" si="10"/>
        <v>378893.51212020003</v>
      </c>
      <c r="Q30" s="42">
        <f t="shared" si="10"/>
        <v>378893.51212020003</v>
      </c>
      <c r="R30" s="42">
        <f t="shared" si="10"/>
        <v>378893.51212020003</v>
      </c>
      <c r="S30" s="42">
        <f t="shared" si="10"/>
        <v>378893.51212020003</v>
      </c>
      <c r="T30" s="42">
        <f t="shared" si="10"/>
        <v>378893.51212020003</v>
      </c>
      <c r="U30" s="42">
        <f t="shared" si="10"/>
        <v>378893.51212020003</v>
      </c>
      <c r="V30" s="23">
        <f t="shared" si="8"/>
        <v>3689226.3022229997</v>
      </c>
      <c r="W30" s="43" t="s">
        <v>42</v>
      </c>
      <c r="X30" s="54"/>
      <c r="Y30" s="54"/>
      <c r="Z30" s="54"/>
      <c r="AA30" s="54"/>
    </row>
    <row r="31" spans="1:27" ht="12.75" customHeight="1" thickBot="1">
      <c r="A31" s="213"/>
      <c r="B31" s="200"/>
      <c r="C31" s="87" t="s">
        <v>77</v>
      </c>
      <c r="D31" s="26">
        <f t="shared" ref="D31:T31" si="11">SUM(D12:D30)</f>
        <v>6350000</v>
      </c>
      <c r="E31" s="26">
        <f t="shared" si="11"/>
        <v>4394780</v>
      </c>
      <c r="F31" s="26">
        <f t="shared" si="11"/>
        <v>1192080</v>
      </c>
      <c r="G31" s="26">
        <f t="shared" si="11"/>
        <v>2456580</v>
      </c>
      <c r="H31" s="26">
        <f t="shared" si="11"/>
        <v>3519580</v>
      </c>
      <c r="I31" s="26">
        <f t="shared" si="11"/>
        <v>2482580</v>
      </c>
      <c r="J31" s="26">
        <f t="shared" si="11"/>
        <v>2644230.5827747998</v>
      </c>
      <c r="K31" s="26">
        <f t="shared" si="11"/>
        <v>2986055.8741621999</v>
      </c>
      <c r="L31" s="26">
        <f t="shared" si="11"/>
        <v>3307939.4017538</v>
      </c>
      <c r="M31" s="26">
        <f t="shared" si="11"/>
        <v>3329822.9293454001</v>
      </c>
      <c r="N31" s="26">
        <f t="shared" si="11"/>
        <v>4152639.4569370002</v>
      </c>
      <c r="O31" s="26">
        <f t="shared" si="11"/>
        <v>3451589.9845286002</v>
      </c>
      <c r="P31" s="26">
        <f t="shared" si="11"/>
        <v>3491473.5121201999</v>
      </c>
      <c r="Q31" s="26">
        <f t="shared" si="11"/>
        <v>3463973.5121201999</v>
      </c>
      <c r="R31" s="26">
        <f t="shared" si="11"/>
        <v>3463973.5121201999</v>
      </c>
      <c r="S31" s="26">
        <f t="shared" si="11"/>
        <v>3463973.5121201999</v>
      </c>
      <c r="T31" s="26">
        <f t="shared" si="11"/>
        <v>5629241.5121202003</v>
      </c>
      <c r="U31" s="26">
        <f>SUM(U12:U30)</f>
        <v>3463973.5121201999</v>
      </c>
      <c r="V31" s="14">
        <f>SUM(D31:U31)</f>
        <v>63244487.302223012</v>
      </c>
      <c r="W31" s="65"/>
      <c r="X31" s="54"/>
      <c r="Y31" s="54"/>
      <c r="Z31" s="54"/>
      <c r="AA31" s="54"/>
    </row>
    <row r="32" spans="1:27" ht="12.75" customHeight="1" thickBot="1">
      <c r="A32" s="213"/>
      <c r="B32" s="201" t="s">
        <v>78</v>
      </c>
      <c r="C32" s="202"/>
      <c r="D32" s="46">
        <f>D10-D31</f>
        <v>-6350000</v>
      </c>
      <c r="E32" s="46">
        <f t="shared" ref="E32:U32" si="12">E10-E31</f>
        <v>-4394780</v>
      </c>
      <c r="F32" s="46">
        <f t="shared" si="12"/>
        <v>-1192080</v>
      </c>
      <c r="G32" s="46">
        <f t="shared" si="12"/>
        <v>-2456580</v>
      </c>
      <c r="H32" s="46">
        <f t="shared" si="12"/>
        <v>-3519580</v>
      </c>
      <c r="I32" s="46">
        <f t="shared" si="12"/>
        <v>-1394847.4293200001</v>
      </c>
      <c r="J32" s="46">
        <f t="shared" si="12"/>
        <v>-468765.44141480001</v>
      </c>
      <c r="K32" s="46">
        <f t="shared" si="12"/>
        <v>277141.83787780022</v>
      </c>
      <c r="L32" s="46">
        <f t="shared" si="12"/>
        <v>680413.35740619991</v>
      </c>
      <c r="M32" s="46">
        <f t="shared" si="12"/>
        <v>1383684.8769346001</v>
      </c>
      <c r="N32" s="46">
        <f t="shared" si="12"/>
        <v>1286023.3964629993</v>
      </c>
      <c r="O32" s="46">
        <f t="shared" si="12"/>
        <v>2712227.9159913994</v>
      </c>
      <c r="P32" s="46">
        <f t="shared" si="12"/>
        <v>3397499.4355198001</v>
      </c>
      <c r="Q32" s="46">
        <f t="shared" si="12"/>
        <v>3424999.4355198001</v>
      </c>
      <c r="R32" s="46">
        <f t="shared" si="12"/>
        <v>3424999.4355198001</v>
      </c>
      <c r="S32" s="46">
        <f t="shared" si="12"/>
        <v>3424999.4355198001</v>
      </c>
      <c r="T32" s="46">
        <f t="shared" si="12"/>
        <v>1259731.4355197996</v>
      </c>
      <c r="U32" s="46">
        <f t="shared" si="12"/>
        <v>3424999.4355198001</v>
      </c>
      <c r="V32" s="66"/>
      <c r="W32" s="67"/>
      <c r="X32" s="54"/>
      <c r="Y32" s="54"/>
      <c r="Z32" s="54"/>
      <c r="AA32" s="54"/>
    </row>
    <row r="33" spans="1:27" ht="12.75" customHeight="1" thickBot="1">
      <c r="A33" s="214"/>
      <c r="B33" s="217" t="s">
        <v>79</v>
      </c>
      <c r="C33" s="218"/>
      <c r="D33" s="47">
        <f>D32</f>
        <v>-6350000</v>
      </c>
      <c r="E33" s="47">
        <f t="shared" ref="E33:U33" si="13">D33+E32</f>
        <v>-10744780</v>
      </c>
      <c r="F33" s="47">
        <f t="shared" si="13"/>
        <v>-11936860</v>
      </c>
      <c r="G33" s="47">
        <f t="shared" si="13"/>
        <v>-14393440</v>
      </c>
      <c r="H33" s="47">
        <f t="shared" si="13"/>
        <v>-17913020</v>
      </c>
      <c r="I33" s="47">
        <f t="shared" si="13"/>
        <v>-19307867.42932</v>
      </c>
      <c r="J33" s="47">
        <f t="shared" si="13"/>
        <v>-19776632.8707348</v>
      </c>
      <c r="K33" s="47">
        <f t="shared" si="13"/>
        <v>-19499491.032857001</v>
      </c>
      <c r="L33" s="47">
        <f t="shared" si="13"/>
        <v>-18819077.675450802</v>
      </c>
      <c r="M33" s="47">
        <f t="shared" si="13"/>
        <v>-17435392.798516203</v>
      </c>
      <c r="N33" s="47">
        <f t="shared" si="13"/>
        <v>-16149369.402053203</v>
      </c>
      <c r="O33" s="48">
        <f t="shared" si="13"/>
        <v>-13437141.486061804</v>
      </c>
      <c r="P33" s="47">
        <f t="shared" si="13"/>
        <v>-10039642.050542004</v>
      </c>
      <c r="Q33" s="47">
        <f t="shared" si="13"/>
        <v>-6614642.6150222048</v>
      </c>
      <c r="R33" s="47">
        <f t="shared" si="13"/>
        <v>-3189643.1795024048</v>
      </c>
      <c r="S33" s="47">
        <f t="shared" si="13"/>
        <v>235356.2560173953</v>
      </c>
      <c r="T33" s="47">
        <f t="shared" si="13"/>
        <v>1495087.6915371949</v>
      </c>
      <c r="U33" s="47">
        <f t="shared" si="13"/>
        <v>4920087.1270569954</v>
      </c>
      <c r="V33" s="66"/>
      <c r="W33" s="68"/>
      <c r="X33" s="54"/>
      <c r="Y33" s="54"/>
      <c r="Z33" s="54"/>
      <c r="AA33" s="54"/>
    </row>
    <row r="34" spans="1:27" ht="12.75" customHeight="1">
      <c r="A34" s="69"/>
      <c r="B34" s="54"/>
      <c r="C34" s="70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2"/>
      <c r="W34" s="54"/>
      <c r="X34" s="54"/>
      <c r="Y34" s="54"/>
      <c r="Z34" s="54"/>
      <c r="AA34" s="54"/>
    </row>
    <row r="35" spans="1:27" ht="12.75" customHeight="1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ht="12.75" customHeight="1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ht="11.25" customHeight="1">
      <c r="A37" s="54"/>
      <c r="B37" s="54"/>
      <c r="C37" s="54"/>
      <c r="D37" s="54"/>
      <c r="E37" s="54"/>
      <c r="F37" s="54"/>
      <c r="G37" s="54"/>
      <c r="H37" s="54"/>
      <c r="I37" s="54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54"/>
      <c r="W37" s="54"/>
      <c r="X37" s="54"/>
      <c r="Y37" s="54"/>
      <c r="Z37" s="54"/>
      <c r="AA37" s="54"/>
    </row>
    <row r="38" spans="1:27" ht="11.25" customHeight="1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ht="11.25" customHeight="1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ht="11.25" customHeight="1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ht="11.25" customHeight="1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ht="11.25" customHeight="1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ht="11.25" customHeight="1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ht="11.25" customHeight="1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ht="11.25" customHeight="1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ht="11.25" customHeight="1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ht="11.25" customHeight="1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ht="11.25" customHeight="1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ht="11.25" customHeight="1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ht="11.25" customHeight="1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ht="11.25" customHeight="1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ht="11.25" customHeight="1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ht="11.25" customHeight="1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ht="11.25" customHeight="1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ht="11.25" customHeight="1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ht="11.25" customHeight="1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ht="11.25" customHeight="1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ht="11.25" customHeight="1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ht="11.25" customHeight="1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ht="11.25" customHeight="1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ht="11.25" customHeigh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ht="11.25" customHeight="1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ht="11.25" customHeight="1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ht="11.25" customHeight="1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ht="11.25" customHeight="1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ht="11.25" customHeight="1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ht="11.25" customHeight="1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ht="11.25" customHeight="1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ht="11.25" customHeight="1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ht="11.25" customHeight="1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ht="11.25" customHeight="1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ht="11.25" customHeight="1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ht="11.25" customHeight="1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ht="11.25" customHeight="1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ht="11.25" customHeight="1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ht="11.25" customHeight="1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ht="11.25" customHeight="1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ht="11.25" customHeight="1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ht="11.25" customHeight="1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ht="11.25" customHeight="1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ht="11.25" customHeight="1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ht="11.25" customHeight="1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ht="11.25" customHeight="1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ht="11.2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ht="11.25" customHeight="1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ht="11.25" customHeight="1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ht="11.25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ht="11.25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ht="11.25" customHeight="1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ht="11.25" customHeight="1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ht="11.25" customHeight="1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ht="11.25" customHeight="1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ht="11.25" customHeight="1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ht="11.25" customHeight="1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ht="11.25" customHeight="1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ht="11.25" customHeight="1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ht="11.25" customHeight="1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ht="11.25" customHeight="1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ht="11.25" customHeight="1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ht="11.25" customHeight="1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ht="11.25" customHeight="1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ht="11.25" customHeight="1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ht="11.25" customHeight="1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ht="11.25" customHeight="1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ht="11.25" customHeight="1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ht="11.25" customHeight="1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ht="11.25" customHeight="1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ht="11.25" customHeight="1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ht="11.25" customHeight="1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ht="11.25" customHeight="1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ht="11.25" customHeight="1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ht="11.25" customHeight="1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ht="11.25" customHeight="1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ht="11.25" customHeight="1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ht="11.25" customHeight="1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ht="11.25" customHeight="1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ht="11.25" customHeight="1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ht="11.25" customHeight="1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ht="11.25" customHeight="1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ht="11.25" customHeight="1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ht="11.25" customHeight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ht="11.25" customHeight="1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ht="11.25" customHeight="1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ht="11.25" customHeight="1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ht="11.25" customHeight="1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ht="11.25" customHeight="1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ht="11.25" customHeight="1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ht="11.25" customHeight="1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ht="11.25" customHeight="1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ht="11.25" customHeight="1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ht="11.25" customHeight="1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ht="11.25" customHeight="1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ht="11.25" customHeight="1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ht="11.25" customHeight="1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ht="11.25" customHeight="1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ht="11.25" customHeight="1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ht="11.25" customHeight="1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ht="11.25" customHeight="1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ht="11.25" customHeight="1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ht="11.25" customHeight="1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ht="11.25" customHeight="1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ht="11.25" customHeight="1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ht="11.25" customHeight="1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ht="11.25" customHeight="1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ht="11.25" customHeight="1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ht="11.25" customHeight="1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ht="11.25" customHeight="1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ht="11.25" customHeight="1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ht="11.25" customHeight="1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ht="11.25" customHeight="1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ht="11.25" customHeight="1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ht="11.25" customHeight="1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ht="11.25" customHeight="1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ht="11.25" customHeight="1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ht="11.25" customHeight="1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ht="11.25" customHeight="1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ht="11.25" customHeight="1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ht="11.25" customHeight="1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ht="11.25" customHeight="1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ht="11.25" customHeight="1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ht="11.25" customHeight="1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ht="11.25" customHeight="1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ht="11.25" customHeight="1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ht="11.25" customHeight="1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ht="11.25" customHeight="1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ht="11.25" customHeight="1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ht="11.25" customHeight="1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ht="11.25" customHeight="1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ht="11.25" customHeight="1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ht="11.25" customHeight="1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ht="11.25" customHeight="1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ht="11.25" customHeight="1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ht="11.25" customHeight="1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ht="11.25" customHeight="1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ht="11.25" customHeight="1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ht="11.25" customHeight="1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ht="11.25" customHeight="1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ht="11.25" customHeight="1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ht="11.25" customHeight="1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ht="11.25" customHeight="1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ht="11.25" customHeight="1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ht="11.25" customHeight="1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ht="11.25" customHeight="1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ht="11.25" customHeight="1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ht="11.25" customHeight="1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ht="11.25" customHeight="1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ht="11.25" customHeight="1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ht="11.25" customHeight="1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ht="11.25" customHeight="1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ht="11.25" customHeight="1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ht="11.25" customHeight="1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ht="11.25" customHeight="1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ht="11.25" customHeight="1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ht="11.25" customHeight="1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ht="11.25" customHeight="1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ht="11.25" customHeight="1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ht="11.25" customHeight="1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ht="11.25" customHeight="1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ht="11.25" customHeight="1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ht="11.25" customHeight="1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ht="11.25" customHeight="1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ht="11.25" customHeight="1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ht="11.25" customHeight="1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ht="11.25" customHeight="1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ht="11.25" customHeight="1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ht="11.25" customHeight="1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ht="11.25" customHeight="1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ht="11.25" customHeight="1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ht="11.25" customHeight="1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ht="11.25" customHeight="1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ht="11.25" customHeight="1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ht="11.25" customHeight="1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ht="11.25" customHeight="1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ht="11.25" customHeight="1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ht="11.25" customHeight="1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ht="11.25" customHeight="1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ht="11.25" customHeight="1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ht="11.25" customHeight="1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ht="11.25" customHeight="1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ht="11.25" customHeight="1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ht="11.25" customHeight="1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ht="11.25" customHeight="1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ht="11.25" customHeight="1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ht="11.25" customHeight="1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ht="11.25" customHeight="1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ht="11.25" customHeight="1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ht="11.25" customHeight="1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ht="11.25" customHeight="1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ht="11.25" customHeight="1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ht="11.25" customHeight="1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ht="11.25" customHeight="1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ht="11.25" customHeight="1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ht="11.25" customHeight="1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ht="11.25" customHeight="1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ht="11.25" customHeight="1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ht="11.25" customHeight="1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ht="11.25" customHeight="1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ht="11.25" customHeight="1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ht="11.25" customHeight="1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ht="11.25" customHeight="1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ht="11.25" customHeight="1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ht="11.25" customHeight="1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ht="11.25" customHeight="1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ht="11.25" customHeight="1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ht="11.25" customHeight="1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ht="11.25" customHeight="1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ht="11.25" customHeight="1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ht="11.25" customHeight="1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ht="11.25" customHeight="1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ht="11.25" customHeight="1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ht="11.25" customHeight="1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ht="11.25" customHeight="1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ht="11.25" customHeight="1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ht="11.25" customHeight="1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ht="11.25" customHeight="1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ht="11.25" customHeight="1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ht="11.25" customHeight="1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ht="11.25" customHeight="1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ht="11.25" customHeight="1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ht="11.25" customHeight="1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ht="11.25" customHeight="1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ht="11.25" customHeight="1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ht="11.25" customHeight="1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ht="11.25" customHeight="1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ht="11.25" customHeight="1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ht="11.25" customHeight="1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ht="11.25" customHeight="1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ht="11.25" customHeight="1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ht="11.25" customHeight="1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ht="11.25" customHeight="1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ht="11.25" customHeight="1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ht="11.25" customHeight="1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ht="11.25" customHeight="1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ht="11.25" customHeight="1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ht="11.25" customHeight="1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ht="11.25" customHeight="1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ht="11.25" customHeight="1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ht="11.25" customHeight="1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ht="11.25" customHeight="1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ht="11.25" customHeight="1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ht="11.25" customHeight="1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ht="11.25" customHeight="1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ht="11.25" customHeight="1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ht="11.25" customHeight="1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ht="11.25" customHeight="1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ht="11.25" customHeight="1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ht="11.25" customHeight="1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ht="11.25" customHeight="1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ht="11.25" customHeight="1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ht="11.25" customHeight="1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ht="11.25" customHeight="1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ht="11.25" customHeight="1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ht="11.25" customHeight="1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ht="11.25" customHeight="1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ht="11.25" customHeight="1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ht="11.25" customHeight="1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ht="11.25" customHeight="1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ht="11.25" customHeight="1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ht="11.25" customHeight="1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ht="11.25" customHeight="1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ht="11.25" customHeight="1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ht="11.25" customHeight="1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ht="11.25" customHeight="1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ht="11.25" customHeight="1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ht="11.25" customHeight="1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ht="11.25" customHeight="1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ht="11.25" customHeight="1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ht="11.25" customHeight="1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ht="11.25" customHeight="1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ht="11.25" customHeight="1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ht="11.25" customHeight="1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ht="11.25" customHeight="1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ht="11.25" customHeight="1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ht="11.25" customHeight="1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ht="11.25" customHeight="1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ht="11.25" customHeight="1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ht="11.25" customHeight="1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ht="11.25" customHeight="1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ht="11.25" customHeight="1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ht="11.25" customHeight="1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ht="11.25" customHeight="1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ht="11.25" customHeight="1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ht="11.25" customHeight="1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ht="11.25" customHeight="1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ht="11.25" customHeight="1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ht="11.25" customHeight="1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ht="11.25" customHeight="1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ht="11.25" customHeight="1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ht="11.25" customHeight="1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ht="11.25" customHeight="1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ht="11.25" customHeight="1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ht="11.25" customHeight="1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ht="11.25" customHeight="1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ht="11.25" customHeight="1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ht="11.25" customHeight="1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ht="11.25" customHeight="1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ht="11.25" customHeight="1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ht="11.25" customHeight="1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ht="11.25" customHeight="1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ht="11.25" customHeight="1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ht="11.25" customHeight="1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ht="11.25" customHeight="1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ht="11.25" customHeight="1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ht="11.25" customHeight="1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ht="11.25" customHeight="1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ht="11.25" customHeight="1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ht="11.25" customHeight="1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ht="11.25" customHeight="1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ht="11.25" customHeight="1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ht="11.25" customHeight="1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ht="11.25" customHeight="1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ht="11.25" customHeight="1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ht="11.25" customHeight="1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ht="11.25" customHeight="1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ht="11.25" customHeight="1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ht="11.25" customHeight="1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ht="11.25" customHeight="1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ht="11.25" customHeight="1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ht="11.25" customHeight="1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  <row r="360" spans="1:27" ht="11.25" customHeight="1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</row>
    <row r="361" spans="1:27" ht="11.25" customHeight="1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</row>
    <row r="362" spans="1:27" ht="11.25" customHeight="1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</row>
    <row r="363" spans="1:27" ht="11.25" customHeight="1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</row>
    <row r="364" spans="1:27" ht="11.25" customHeight="1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</row>
    <row r="365" spans="1:27" ht="11.25" customHeight="1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</row>
    <row r="366" spans="1:27" ht="11.25" customHeight="1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</row>
    <row r="367" spans="1:27" ht="11.25" customHeight="1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</row>
    <row r="368" spans="1:27" ht="11.25" customHeight="1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</row>
    <row r="369" spans="1:27" ht="11.25" customHeight="1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</row>
    <row r="370" spans="1:27" ht="11.25" customHeight="1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</row>
    <row r="371" spans="1:27" ht="11.25" customHeight="1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</row>
    <row r="372" spans="1:27" ht="11.25" customHeight="1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</row>
    <row r="373" spans="1:27" ht="11.25" customHeight="1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</row>
    <row r="374" spans="1:27" ht="11.25" customHeight="1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</row>
    <row r="375" spans="1:27" ht="11.25" customHeight="1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</row>
    <row r="376" spans="1:27" ht="11.25" customHeight="1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</row>
    <row r="377" spans="1:27" ht="11.25" customHeight="1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</row>
    <row r="378" spans="1:27" ht="11.25" customHeight="1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</row>
    <row r="379" spans="1:27" ht="11.25" customHeight="1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</row>
    <row r="380" spans="1:27" ht="11.25" customHeight="1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</row>
    <row r="381" spans="1:27" ht="11.25" customHeight="1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</row>
    <row r="382" spans="1:27" ht="11.25" customHeight="1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</row>
    <row r="383" spans="1:27" ht="11.25" customHeight="1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</row>
    <row r="384" spans="1:27" ht="11.25" customHeight="1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</row>
    <row r="385" spans="1:27" ht="11.25" customHeight="1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</row>
    <row r="386" spans="1:27" ht="11.25" customHeight="1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</row>
    <row r="387" spans="1:27" ht="11.25" customHeight="1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</row>
    <row r="388" spans="1:27" ht="11.25" customHeight="1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</row>
    <row r="389" spans="1:27" ht="11.25" customHeight="1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</row>
    <row r="390" spans="1:27" ht="11.25" customHeight="1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</row>
    <row r="391" spans="1:27" ht="11.25" customHeight="1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</row>
    <row r="392" spans="1:27" ht="11.25" customHeight="1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</row>
    <row r="393" spans="1:27" ht="11.25" customHeight="1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</row>
    <row r="394" spans="1:27" ht="11.25" customHeight="1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</row>
    <row r="395" spans="1:27" ht="11.25" customHeight="1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</row>
    <row r="396" spans="1:27" ht="11.25" customHeight="1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</row>
    <row r="397" spans="1:27" ht="11.25" customHeight="1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</row>
    <row r="398" spans="1:27" ht="11.25" customHeight="1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</row>
    <row r="399" spans="1:27" ht="11.25" customHeight="1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</row>
    <row r="400" spans="1:27" ht="11.25" customHeight="1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</row>
    <row r="401" spans="1:27" ht="11.25" customHeight="1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</row>
    <row r="402" spans="1:27" ht="11.25" customHeight="1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</row>
    <row r="403" spans="1:27" ht="11.25" customHeight="1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</row>
    <row r="404" spans="1:27" ht="11.25" customHeight="1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</row>
    <row r="405" spans="1:27" ht="11.25" customHeight="1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</row>
    <row r="406" spans="1:27" ht="11.25" customHeight="1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</row>
    <row r="407" spans="1:27" ht="11.25" customHeight="1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</row>
    <row r="408" spans="1:27" ht="11.25" customHeight="1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</row>
    <row r="409" spans="1:27" ht="11.25" customHeight="1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</row>
    <row r="410" spans="1:27" ht="11.25" customHeight="1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</row>
    <row r="411" spans="1:27" ht="11.25" customHeight="1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</row>
    <row r="412" spans="1:27" ht="11.25" customHeight="1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</row>
    <row r="413" spans="1:27" ht="11.25" customHeight="1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</row>
    <row r="414" spans="1:27" ht="11.25" customHeight="1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</row>
    <row r="415" spans="1:27" ht="11.25" customHeight="1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</row>
    <row r="416" spans="1:27" ht="11.25" customHeight="1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</row>
    <row r="417" spans="1:27" ht="11.25" customHeight="1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</row>
    <row r="418" spans="1:27" ht="11.25" customHeight="1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</row>
    <row r="419" spans="1:27" ht="11.25" customHeight="1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</row>
    <row r="420" spans="1:27" ht="11.25" customHeight="1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</row>
    <row r="421" spans="1:27" ht="11.25" customHeight="1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</row>
    <row r="422" spans="1:27" ht="11.25" customHeight="1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</row>
    <row r="423" spans="1:27" ht="11.25" customHeight="1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</row>
    <row r="424" spans="1:27" ht="11.25" customHeight="1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</row>
    <row r="425" spans="1:27" ht="11.25" customHeight="1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</row>
    <row r="426" spans="1:27" ht="11.25" customHeight="1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</row>
    <row r="427" spans="1:27" ht="11.25" customHeight="1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</row>
    <row r="428" spans="1:27" ht="11.25" customHeight="1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</row>
    <row r="429" spans="1:27" ht="11.25" customHeight="1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</row>
    <row r="430" spans="1:27" ht="11.25" customHeight="1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</row>
    <row r="431" spans="1:27" ht="11.25" customHeight="1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</row>
    <row r="432" spans="1:27" ht="11.25" customHeight="1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</row>
    <row r="433" spans="1:27" ht="11.25" customHeight="1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</row>
    <row r="434" spans="1:27" ht="11.25" customHeight="1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</row>
    <row r="435" spans="1:27" ht="11.25" customHeight="1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</row>
    <row r="436" spans="1:27" ht="11.25" customHeight="1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</row>
    <row r="437" spans="1:27" ht="11.25" customHeight="1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</row>
    <row r="438" spans="1:27" ht="11.25" customHeight="1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</row>
    <row r="439" spans="1:27" ht="11.25" customHeight="1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</row>
    <row r="440" spans="1:27" ht="11.25" customHeight="1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</row>
    <row r="441" spans="1:27" ht="11.25" customHeight="1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</row>
    <row r="442" spans="1:27" ht="11.25" customHeight="1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</row>
    <row r="443" spans="1:27" ht="11.25" customHeight="1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</row>
    <row r="444" spans="1:27" ht="11.25" customHeight="1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</row>
    <row r="445" spans="1:27" ht="11.25" customHeight="1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</row>
    <row r="446" spans="1:27" ht="11.25" customHeight="1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</row>
    <row r="447" spans="1:27" ht="11.25" customHeight="1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</row>
    <row r="448" spans="1:27" ht="11.25" customHeight="1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</row>
    <row r="449" spans="1:27" ht="11.25" customHeight="1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</row>
    <row r="450" spans="1:27" ht="11.25" customHeight="1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</row>
    <row r="451" spans="1:27" ht="11.25" customHeight="1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</row>
    <row r="452" spans="1:27" ht="11.25" customHeight="1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</row>
    <row r="453" spans="1:27" ht="11.25" customHeight="1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</row>
    <row r="454" spans="1:27" ht="11.25" customHeight="1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</row>
    <row r="455" spans="1:27" ht="11.25" customHeight="1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</row>
    <row r="456" spans="1:27" ht="11.25" customHeight="1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</row>
    <row r="457" spans="1:27" ht="11.25" customHeight="1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</row>
    <row r="458" spans="1:27" ht="11.25" customHeight="1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</row>
    <row r="459" spans="1:27" ht="11.25" customHeight="1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</row>
    <row r="460" spans="1:27" ht="11.25" customHeight="1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</row>
    <row r="461" spans="1:27" ht="11.25" customHeight="1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</row>
    <row r="462" spans="1:27" ht="11.25" customHeight="1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</row>
    <row r="463" spans="1:27" ht="11.25" customHeight="1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</row>
    <row r="464" spans="1:27" ht="11.25" customHeight="1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</row>
    <row r="465" spans="1:27" ht="11.25" customHeight="1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</row>
    <row r="466" spans="1:27" ht="11.25" customHeight="1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</row>
    <row r="467" spans="1:27" ht="11.25" customHeight="1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</row>
    <row r="468" spans="1:27" ht="11.25" customHeight="1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</row>
    <row r="469" spans="1:27" ht="11.25" customHeight="1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</row>
    <row r="470" spans="1:27" ht="11.25" customHeight="1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</row>
    <row r="471" spans="1:27" ht="11.25" customHeight="1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</row>
    <row r="472" spans="1:27" ht="11.25" customHeight="1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</row>
    <row r="473" spans="1:27" ht="11.25" customHeight="1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</row>
    <row r="474" spans="1:27" ht="11.25" customHeight="1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</row>
    <row r="475" spans="1:27" ht="11.25" customHeight="1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</row>
    <row r="476" spans="1:27" ht="11.25" customHeight="1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</row>
    <row r="477" spans="1:27" ht="11.25" customHeight="1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</row>
    <row r="478" spans="1:27" ht="11.25" customHeight="1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</row>
    <row r="479" spans="1:27" ht="11.25" customHeight="1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</row>
    <row r="480" spans="1:27" ht="11.25" customHeight="1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</row>
    <row r="481" spans="1:27" ht="11.25" customHeight="1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</row>
    <row r="482" spans="1:27" ht="11.25" customHeight="1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</row>
    <row r="483" spans="1:27" ht="11.25" customHeight="1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</row>
    <row r="484" spans="1:27" ht="11.25" customHeight="1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</row>
    <row r="485" spans="1:27" ht="11.25" customHeight="1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</row>
    <row r="486" spans="1:27" ht="11.25" customHeight="1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</row>
    <row r="487" spans="1:27" ht="11.25" customHeight="1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</row>
    <row r="488" spans="1:27" ht="11.25" customHeight="1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</row>
    <row r="489" spans="1:27" ht="11.25" customHeight="1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</row>
    <row r="490" spans="1:27" ht="11.25" customHeight="1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</row>
    <row r="491" spans="1:27" ht="11.25" customHeight="1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</row>
    <row r="492" spans="1:27" ht="11.25" customHeight="1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</row>
    <row r="493" spans="1:27" ht="11.25" customHeight="1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</row>
    <row r="494" spans="1:27" ht="11.25" customHeight="1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</row>
    <row r="495" spans="1:27" ht="11.25" customHeight="1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</row>
    <row r="496" spans="1:27" ht="11.25" customHeight="1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</row>
    <row r="497" spans="1:27" ht="11.25" customHeight="1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</row>
    <row r="498" spans="1:27" ht="11.25" customHeight="1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</row>
    <row r="499" spans="1:27" ht="11.25" customHeight="1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</row>
    <row r="500" spans="1:27" ht="11.25" customHeight="1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</row>
    <row r="501" spans="1:27" ht="11.25" customHeight="1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</row>
    <row r="502" spans="1:27" ht="11.25" customHeight="1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</row>
    <row r="503" spans="1:27" ht="11.25" customHeight="1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</row>
    <row r="504" spans="1:27" ht="11.25" customHeight="1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</row>
    <row r="505" spans="1:27" ht="11.25" customHeight="1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</row>
    <row r="506" spans="1:27" ht="11.25" customHeight="1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</row>
    <row r="507" spans="1:27" ht="11.25" customHeight="1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</row>
    <row r="508" spans="1:27" ht="11.25" customHeight="1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</row>
    <row r="509" spans="1:27" ht="11.25" customHeight="1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</row>
    <row r="510" spans="1:27" ht="11.25" customHeight="1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</row>
    <row r="511" spans="1:27" ht="11.25" customHeight="1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</row>
    <row r="512" spans="1:27" ht="11.25" customHeight="1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</row>
    <row r="513" spans="1:27" ht="11.25" customHeight="1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</row>
    <row r="514" spans="1:27" ht="11.25" customHeight="1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</row>
    <row r="515" spans="1:27" ht="11.25" customHeight="1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</row>
    <row r="516" spans="1:27" ht="11.25" customHeight="1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</row>
    <row r="517" spans="1:27" ht="11.25" customHeight="1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</row>
    <row r="518" spans="1:27" ht="11.25" customHeight="1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</row>
    <row r="519" spans="1:27" ht="11.25" customHeight="1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</row>
    <row r="520" spans="1:27" ht="11.25" customHeight="1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</row>
    <row r="521" spans="1:27" ht="11.25" customHeight="1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</row>
    <row r="522" spans="1:27" ht="11.25" customHeight="1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</row>
    <row r="523" spans="1:27" ht="11.25" customHeight="1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</row>
    <row r="524" spans="1:27" ht="11.25" customHeight="1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</row>
    <row r="525" spans="1:27" ht="11.25" customHeight="1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</row>
    <row r="526" spans="1:27" ht="11.25" customHeight="1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</row>
    <row r="527" spans="1:27" ht="11.25" customHeight="1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</row>
    <row r="528" spans="1:27" ht="11.25" customHeight="1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</row>
    <row r="529" spans="1:27" ht="11.25" customHeight="1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</row>
    <row r="530" spans="1:27" ht="11.25" customHeight="1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</row>
    <row r="531" spans="1:27" ht="11.25" customHeight="1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</row>
    <row r="532" spans="1:27" ht="11.25" customHeight="1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</row>
    <row r="533" spans="1:27" ht="11.25" customHeight="1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</row>
    <row r="534" spans="1:27" ht="11.25" customHeight="1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</row>
    <row r="535" spans="1:27" ht="11.25" customHeight="1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</row>
    <row r="536" spans="1:27" ht="11.25" customHeight="1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</row>
    <row r="537" spans="1:27" ht="11.25" customHeight="1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</row>
    <row r="538" spans="1:27" ht="11.25" customHeight="1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</row>
    <row r="539" spans="1:27" ht="11.25" customHeight="1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</row>
    <row r="540" spans="1:27" ht="11.25" customHeight="1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</row>
    <row r="541" spans="1:27" ht="11.25" customHeight="1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</row>
    <row r="542" spans="1:27" ht="11.25" customHeight="1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</row>
    <row r="543" spans="1:27" ht="11.25" customHeight="1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</row>
    <row r="544" spans="1:27" ht="11.25" customHeight="1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</row>
    <row r="545" spans="1:27" ht="11.25" customHeight="1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</row>
    <row r="546" spans="1:27" ht="11.25" customHeight="1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</row>
    <row r="547" spans="1:27" ht="11.25" customHeight="1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</row>
    <row r="548" spans="1:27" ht="11.25" customHeight="1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</row>
    <row r="549" spans="1:27" ht="11.25" customHeight="1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</row>
    <row r="550" spans="1:27" ht="11.25" customHeight="1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</row>
    <row r="551" spans="1:27" ht="11.25" customHeight="1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</row>
    <row r="552" spans="1:27" ht="11.25" customHeight="1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</row>
    <row r="553" spans="1:27" ht="11.25" customHeight="1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</row>
    <row r="554" spans="1:27" ht="11.25" customHeight="1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</row>
    <row r="555" spans="1:27" ht="11.25" customHeight="1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</row>
    <row r="556" spans="1:27" ht="11.25" customHeight="1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</row>
    <row r="557" spans="1:27" ht="11.25" customHeight="1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</row>
    <row r="558" spans="1:27" ht="11.25" customHeight="1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</row>
    <row r="559" spans="1:27" ht="11.25" customHeight="1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</row>
    <row r="560" spans="1:27" ht="11.25" customHeight="1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</row>
    <row r="561" spans="1:27" ht="11.25" customHeight="1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</row>
    <row r="562" spans="1:27" ht="11.25" customHeight="1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</row>
    <row r="563" spans="1:27" ht="11.25" customHeight="1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</row>
    <row r="564" spans="1:27" ht="11.25" customHeight="1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</row>
    <row r="565" spans="1:27" ht="11.25" customHeight="1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</row>
    <row r="566" spans="1:27" ht="11.25" customHeight="1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</row>
    <row r="567" spans="1:27" ht="11.25" customHeight="1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</row>
    <row r="568" spans="1:27" ht="11.25" customHeight="1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</row>
    <row r="569" spans="1:27" ht="11.25" customHeight="1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</row>
    <row r="570" spans="1:27" ht="11.25" customHeight="1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</row>
    <row r="571" spans="1:27" ht="11.25" customHeight="1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</row>
    <row r="572" spans="1:27" ht="11.25" customHeight="1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</row>
    <row r="573" spans="1:27" ht="11.25" customHeight="1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</row>
    <row r="574" spans="1:27" ht="11.25" customHeight="1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</row>
    <row r="575" spans="1:27" ht="11.25" customHeight="1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</row>
    <row r="576" spans="1:27" ht="11.25" customHeight="1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</row>
    <row r="577" spans="1:27" ht="11.25" customHeight="1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</row>
    <row r="578" spans="1:27" ht="11.25" customHeight="1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</row>
    <row r="579" spans="1:27" ht="11.25" customHeight="1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</row>
    <row r="580" spans="1:27" ht="11.25" customHeight="1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</row>
    <row r="581" spans="1:27" ht="11.25" customHeight="1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</row>
    <row r="582" spans="1:27" ht="11.25" customHeight="1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</row>
    <row r="583" spans="1:27" ht="11.25" customHeight="1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</row>
    <row r="584" spans="1:27" ht="11.25" customHeight="1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</row>
    <row r="585" spans="1:27" ht="11.25" customHeight="1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</row>
    <row r="586" spans="1:27" ht="11.25" customHeight="1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</row>
    <row r="587" spans="1:27" ht="11.25" customHeight="1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</row>
    <row r="588" spans="1:27" ht="11.25" customHeight="1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</row>
    <row r="589" spans="1:27" ht="11.25" customHeight="1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</row>
    <row r="590" spans="1:27" ht="11.25" customHeight="1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</row>
    <row r="591" spans="1:27" ht="11.25" customHeight="1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</row>
    <row r="592" spans="1:27" ht="11.25" customHeight="1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</row>
    <row r="593" spans="1:27" ht="11.25" customHeight="1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</row>
    <row r="594" spans="1:27" ht="11.25" customHeight="1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</row>
    <row r="595" spans="1:27" ht="11.25" customHeight="1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</row>
    <row r="596" spans="1:27" ht="11.25" customHeight="1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</row>
    <row r="597" spans="1:27" ht="11.25" customHeight="1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</row>
    <row r="598" spans="1:27" ht="11.25" customHeight="1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</row>
    <row r="599" spans="1:27" ht="11.25" customHeight="1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</row>
    <row r="600" spans="1:27" ht="11.25" customHeight="1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</row>
    <row r="601" spans="1:27" ht="11.25" customHeight="1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</row>
    <row r="602" spans="1:27" ht="11.25" customHeight="1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</row>
    <row r="603" spans="1:27" ht="11.25" customHeight="1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</row>
    <row r="604" spans="1:27" ht="11.25" customHeight="1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</row>
    <row r="605" spans="1:27" ht="11.25" customHeight="1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</row>
    <row r="606" spans="1:27" ht="11.25" customHeight="1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</row>
    <row r="607" spans="1:27" ht="11.25" customHeight="1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</row>
    <row r="608" spans="1:27" ht="11.25" customHeight="1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</row>
    <row r="609" spans="1:27" ht="11.25" customHeight="1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</row>
    <row r="610" spans="1:27" ht="11.25" customHeight="1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</row>
    <row r="611" spans="1:27" ht="11.25" customHeight="1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</row>
    <row r="612" spans="1:27" ht="11.25" customHeight="1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</row>
    <row r="613" spans="1:27" ht="11.25" customHeight="1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</row>
    <row r="614" spans="1:27" ht="11.25" customHeight="1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</row>
    <row r="615" spans="1:27" ht="11.25" customHeight="1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</row>
    <row r="616" spans="1:27" ht="11.25" customHeight="1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</row>
    <row r="617" spans="1:27" ht="11.25" customHeight="1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</row>
    <row r="618" spans="1:27" ht="11.25" customHeight="1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</row>
    <row r="619" spans="1:27" ht="11.25" customHeight="1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</row>
    <row r="620" spans="1:27" ht="11.25" customHeight="1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</row>
    <row r="621" spans="1:27" ht="11.25" customHeight="1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</row>
    <row r="622" spans="1:27" ht="11.25" customHeight="1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</row>
    <row r="623" spans="1:27" ht="11.25" customHeight="1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</row>
    <row r="624" spans="1:27" ht="11.25" customHeight="1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</row>
    <row r="625" spans="1:27" ht="11.25" customHeight="1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</row>
    <row r="626" spans="1:27" ht="11.25" customHeight="1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</row>
    <row r="627" spans="1:27" ht="11.25" customHeight="1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</row>
    <row r="628" spans="1:27" ht="11.25" customHeight="1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</row>
    <row r="629" spans="1:27" ht="11.25" customHeight="1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</row>
    <row r="630" spans="1:27" ht="11.25" customHeight="1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</row>
    <row r="631" spans="1:27" ht="11.25" customHeight="1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</row>
    <row r="632" spans="1:27" ht="11.25" customHeight="1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</row>
    <row r="633" spans="1:27" ht="11.25" customHeight="1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</row>
    <row r="634" spans="1:27" ht="11.25" customHeight="1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</row>
    <row r="635" spans="1:27" ht="11.25" customHeight="1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</row>
    <row r="636" spans="1:27" ht="11.25" customHeight="1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</row>
    <row r="637" spans="1:27" ht="11.25" customHeight="1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</row>
    <row r="638" spans="1:27" ht="11.25" customHeight="1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</row>
    <row r="639" spans="1:27" ht="11.25" customHeight="1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</row>
    <row r="640" spans="1:27" ht="11.25" customHeight="1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</row>
    <row r="641" spans="1:27" ht="11.25" customHeight="1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</row>
    <row r="642" spans="1:27" ht="11.25" customHeight="1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</row>
    <row r="643" spans="1:27" ht="11.25" customHeight="1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</row>
    <row r="644" spans="1:27" ht="11.25" customHeight="1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</row>
    <row r="645" spans="1:27" ht="11.25" customHeight="1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</row>
    <row r="646" spans="1:27" ht="11.25" customHeight="1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</row>
    <row r="647" spans="1:27" ht="11.25" customHeight="1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</row>
    <row r="648" spans="1:27" ht="11.25" customHeight="1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</row>
    <row r="649" spans="1:27" ht="11.25" customHeight="1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</row>
    <row r="650" spans="1:27" ht="11.25" customHeight="1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</row>
    <row r="651" spans="1:27" ht="11.25" customHeight="1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</row>
    <row r="652" spans="1:27" ht="11.25" customHeight="1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</row>
    <row r="653" spans="1:27" ht="11.25" customHeight="1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</row>
    <row r="654" spans="1:27" ht="11.25" customHeight="1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</row>
    <row r="655" spans="1:27" ht="11.25" customHeight="1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</row>
    <row r="656" spans="1:27" ht="11.25" customHeight="1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</row>
    <row r="657" spans="1:27" ht="11.25" customHeight="1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</row>
    <row r="658" spans="1:27" ht="11.25" customHeight="1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</row>
    <row r="659" spans="1:27" ht="11.25" customHeight="1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</row>
    <row r="660" spans="1:27" ht="11.25" customHeight="1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</row>
    <row r="661" spans="1:27" ht="11.25" customHeight="1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</row>
    <row r="662" spans="1:27" ht="11.25" customHeight="1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</row>
    <row r="663" spans="1:27" ht="11.25" customHeight="1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</row>
    <row r="664" spans="1:27" ht="11.25" customHeight="1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</row>
    <row r="665" spans="1:27" ht="11.25" customHeight="1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</row>
    <row r="666" spans="1:27" ht="11.25" customHeight="1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</row>
    <row r="667" spans="1:27" ht="11.25" customHeight="1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</row>
    <row r="668" spans="1:27" ht="11.25" customHeight="1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</row>
    <row r="669" spans="1:27" ht="11.25" customHeight="1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</row>
    <row r="670" spans="1:27" ht="11.25" customHeight="1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</row>
    <row r="671" spans="1:27" ht="11.25" customHeight="1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</row>
    <row r="672" spans="1:27" ht="11.25" customHeight="1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</row>
    <row r="673" spans="1:27" ht="11.25" customHeight="1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</row>
    <row r="674" spans="1:27" ht="11.25" customHeight="1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</row>
    <row r="675" spans="1:27" ht="11.25" customHeight="1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</row>
    <row r="676" spans="1:27" ht="11.25" customHeight="1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</row>
    <row r="677" spans="1:27" ht="11.25" customHeight="1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</row>
    <row r="678" spans="1:27" ht="11.25" customHeight="1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</row>
    <row r="679" spans="1:27" ht="11.25" customHeight="1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</row>
    <row r="680" spans="1:27" ht="11.25" customHeight="1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</row>
    <row r="681" spans="1:27" ht="11.25" customHeight="1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</row>
    <row r="682" spans="1:27" ht="11.25" customHeight="1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</row>
    <row r="683" spans="1:27" ht="11.25" customHeight="1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</row>
    <row r="684" spans="1:27" ht="11.25" customHeight="1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</row>
    <row r="685" spans="1:27" ht="11.25" customHeight="1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</row>
    <row r="686" spans="1:27" ht="11.25" customHeight="1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</row>
    <row r="687" spans="1:27" ht="11.25" customHeight="1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</row>
    <row r="688" spans="1:27" ht="11.25" customHeight="1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</row>
    <row r="689" spans="1:27" ht="11.25" customHeight="1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</row>
    <row r="690" spans="1:27" ht="11.25" customHeight="1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</row>
    <row r="691" spans="1:27" ht="11.25" customHeight="1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</row>
    <row r="692" spans="1:27" ht="11.25" customHeight="1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</row>
    <row r="693" spans="1:27" ht="11.25" customHeight="1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</row>
    <row r="694" spans="1:27" ht="11.25" customHeight="1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</row>
    <row r="695" spans="1:27" ht="11.25" customHeight="1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</row>
    <row r="696" spans="1:27" ht="11.25" customHeight="1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</row>
    <row r="697" spans="1:27" ht="11.25" customHeight="1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</row>
    <row r="698" spans="1:27" ht="11.25" customHeight="1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</row>
    <row r="699" spans="1:27" ht="11.25" customHeight="1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</row>
    <row r="700" spans="1:27" ht="11.25" customHeight="1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</row>
    <row r="701" spans="1:27" ht="11.25" customHeight="1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</row>
    <row r="702" spans="1:27" ht="11.25" customHeight="1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</row>
    <row r="703" spans="1:27" ht="11.25" customHeight="1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</row>
    <row r="704" spans="1:27" ht="11.25" customHeight="1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</row>
    <row r="705" spans="1:27" ht="11.25" customHeight="1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</row>
    <row r="706" spans="1:27" ht="11.25" customHeight="1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</row>
    <row r="707" spans="1:27" ht="11.25" customHeight="1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</row>
    <row r="708" spans="1:27" ht="11.25" customHeight="1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</row>
    <row r="709" spans="1:27" ht="11.25" customHeight="1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</row>
    <row r="710" spans="1:27" ht="11.25" customHeight="1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</row>
    <row r="711" spans="1:27" ht="11.25" customHeight="1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</row>
    <row r="712" spans="1:27" ht="11.25" customHeight="1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</row>
    <row r="713" spans="1:27" ht="11.25" customHeight="1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</row>
    <row r="714" spans="1:27" ht="11.25" customHeight="1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</row>
    <row r="715" spans="1:27" ht="11.25" customHeight="1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</row>
    <row r="716" spans="1:27" ht="11.25" customHeight="1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</row>
    <row r="717" spans="1:27" ht="11.25" customHeight="1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</row>
    <row r="718" spans="1:27" ht="11.25" customHeight="1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</row>
    <row r="719" spans="1:27" ht="11.25" customHeight="1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</row>
    <row r="720" spans="1:27" ht="11.25" customHeight="1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</row>
    <row r="721" spans="1:27" ht="11.25" customHeight="1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</row>
    <row r="722" spans="1:27" ht="11.25" customHeight="1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</row>
    <row r="723" spans="1:27" ht="11.25" customHeight="1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</row>
    <row r="724" spans="1:27" ht="11.25" customHeight="1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</row>
    <row r="725" spans="1:27" ht="11.25" customHeight="1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</row>
    <row r="726" spans="1:27" ht="11.25" customHeight="1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</row>
    <row r="727" spans="1:27" ht="11.25" customHeight="1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</row>
    <row r="728" spans="1:27" ht="11.25" customHeight="1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</row>
    <row r="729" spans="1:27" ht="11.25" customHeight="1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</row>
    <row r="730" spans="1:27" ht="11.25" customHeight="1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</row>
    <row r="731" spans="1:27" ht="11.25" customHeight="1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</row>
    <row r="732" spans="1:27" ht="11.25" customHeight="1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</row>
    <row r="733" spans="1:27" ht="11.25" customHeight="1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</row>
    <row r="734" spans="1:27" ht="11.25" customHeight="1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</row>
    <row r="735" spans="1:27" ht="11.25" customHeight="1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</row>
    <row r="736" spans="1:27" ht="11.25" customHeight="1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</row>
    <row r="737" spans="1:27" ht="11.25" customHeight="1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</row>
    <row r="738" spans="1:27" ht="11.25" customHeight="1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</row>
    <row r="739" spans="1:27" ht="11.25" customHeight="1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</row>
    <row r="740" spans="1:27" ht="11.25" customHeight="1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</row>
    <row r="741" spans="1:27" ht="11.25" customHeight="1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</row>
    <row r="742" spans="1:27" ht="11.25" customHeight="1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</row>
    <row r="743" spans="1:27" ht="11.25" customHeight="1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</row>
    <row r="744" spans="1:27" ht="11.25" customHeight="1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</row>
    <row r="745" spans="1:27" ht="11.25" customHeight="1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</row>
    <row r="746" spans="1:27" ht="11.25" customHeight="1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</row>
    <row r="747" spans="1:27" ht="11.25" customHeight="1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</row>
    <row r="748" spans="1:27" ht="11.25" customHeight="1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</row>
    <row r="749" spans="1:27" ht="11.25" customHeight="1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</row>
    <row r="750" spans="1:27" ht="11.25" customHeight="1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</row>
    <row r="751" spans="1:27" ht="11.25" customHeight="1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</row>
    <row r="752" spans="1:27" ht="11.25" customHeight="1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</row>
    <row r="753" spans="1:27" ht="11.25" customHeight="1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</row>
    <row r="754" spans="1:27" ht="11.25" customHeight="1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</row>
    <row r="755" spans="1:27" ht="11.25" customHeight="1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</row>
    <row r="756" spans="1:27" ht="11.25" customHeight="1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</row>
    <row r="757" spans="1:27" ht="11.25" customHeight="1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</row>
    <row r="758" spans="1:27" ht="11.25" customHeight="1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</row>
    <row r="759" spans="1:27" ht="11.25" customHeight="1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</row>
    <row r="760" spans="1:27" ht="11.25" customHeight="1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</row>
    <row r="761" spans="1:27" ht="11.25" customHeight="1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</row>
    <row r="762" spans="1:27" ht="11.25" customHeight="1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</row>
    <row r="763" spans="1:27" ht="11.25" customHeight="1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</row>
    <row r="764" spans="1:27" ht="11.25" customHeight="1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</row>
    <row r="765" spans="1:27" ht="11.25" customHeight="1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</row>
    <row r="766" spans="1:27" ht="11.25" customHeight="1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</row>
    <row r="767" spans="1:27" ht="11.25" customHeight="1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</row>
    <row r="768" spans="1:27" ht="11.25" customHeight="1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</row>
    <row r="769" spans="1:27" ht="11.25" customHeight="1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</row>
    <row r="770" spans="1:27" ht="11.25" customHeight="1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</row>
    <row r="771" spans="1:27" ht="11.25" customHeight="1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</row>
    <row r="772" spans="1:27" ht="11.25" customHeight="1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</row>
    <row r="773" spans="1:27" ht="11.25" customHeight="1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</row>
    <row r="774" spans="1:27" ht="11.25" customHeight="1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</row>
    <row r="775" spans="1:27" ht="11.25" customHeight="1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</row>
    <row r="776" spans="1:27" ht="11.25" customHeight="1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</row>
    <row r="777" spans="1:27" ht="11.25" customHeight="1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</row>
    <row r="778" spans="1:27" ht="11.25" customHeight="1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</row>
    <row r="779" spans="1:27" ht="11.25" customHeight="1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</row>
    <row r="780" spans="1:27" ht="11.25" customHeight="1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</row>
    <row r="781" spans="1:27" ht="11.25" customHeight="1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</row>
    <row r="782" spans="1:27" ht="11.25" customHeight="1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</row>
    <row r="783" spans="1:27" ht="11.25" customHeight="1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</row>
    <row r="784" spans="1:27" ht="11.25" customHeight="1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</row>
    <row r="785" spans="1:27" ht="11.25" customHeight="1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</row>
    <row r="786" spans="1:27" ht="11.25" customHeight="1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</row>
    <row r="787" spans="1:27" ht="11.25" customHeight="1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</row>
    <row r="788" spans="1:27" ht="11.25" customHeight="1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</row>
    <row r="789" spans="1:27" ht="11.25" customHeight="1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</row>
    <row r="790" spans="1:27" ht="11.25" customHeight="1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</row>
    <row r="791" spans="1:27" ht="11.25" customHeight="1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</row>
    <row r="792" spans="1:27" ht="11.25" customHeight="1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</row>
    <row r="793" spans="1:27" ht="11.25" customHeight="1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</row>
    <row r="794" spans="1:27" ht="11.25" customHeight="1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</row>
    <row r="795" spans="1:27" ht="11.25" customHeight="1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</row>
    <row r="796" spans="1:27" ht="11.25" customHeight="1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</row>
    <row r="797" spans="1:27" ht="11.25" customHeight="1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</row>
    <row r="798" spans="1:27" ht="11.25" customHeight="1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</row>
    <row r="799" spans="1:27" ht="11.25" customHeight="1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</row>
    <row r="800" spans="1:27" ht="11.25" customHeight="1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</row>
    <row r="801" spans="1:27" ht="11.25" customHeight="1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</row>
    <row r="802" spans="1:27" ht="11.25" customHeight="1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</row>
    <row r="803" spans="1:27" ht="11.25" customHeight="1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</row>
    <row r="804" spans="1:27" ht="11.25" customHeight="1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</row>
    <row r="805" spans="1:27" ht="11.25" customHeight="1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</row>
    <row r="806" spans="1:27" ht="11.25" customHeight="1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</row>
    <row r="807" spans="1:27" ht="11.25" customHeight="1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</row>
    <row r="808" spans="1:27" ht="11.25" customHeight="1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</row>
    <row r="809" spans="1:27" ht="11.25" customHeight="1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</row>
    <row r="810" spans="1:27" ht="11.25" customHeight="1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</row>
    <row r="811" spans="1:27" ht="11.25" customHeight="1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</row>
    <row r="812" spans="1:27" ht="11.25" customHeight="1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</row>
    <row r="813" spans="1:27" ht="11.25" customHeight="1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</row>
    <row r="814" spans="1:27" ht="11.25" customHeight="1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</row>
    <row r="815" spans="1:27" ht="11.25" customHeight="1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</row>
    <row r="816" spans="1:27" ht="11.25" customHeight="1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</row>
    <row r="817" spans="1:27" ht="11.25" customHeight="1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</row>
    <row r="818" spans="1:27" ht="11.25" customHeight="1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</row>
    <row r="819" spans="1:27" ht="11.25" customHeight="1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</row>
    <row r="820" spans="1:27" ht="11.25" customHeight="1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</row>
    <row r="821" spans="1:27" ht="11.25" customHeight="1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</row>
    <row r="822" spans="1:27" ht="11.25" customHeight="1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</row>
    <row r="823" spans="1:27" ht="11.25" customHeight="1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</row>
    <row r="824" spans="1:27" ht="11.25" customHeight="1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</row>
    <row r="825" spans="1:27" ht="11.25" customHeight="1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</row>
    <row r="826" spans="1:27" ht="11.25" customHeight="1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</row>
    <row r="827" spans="1:27" ht="11.25" customHeight="1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</row>
    <row r="828" spans="1:27" ht="11.25" customHeight="1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</row>
    <row r="829" spans="1:27" ht="11.25" customHeight="1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</row>
    <row r="830" spans="1:27" ht="11.25" customHeight="1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</row>
    <row r="831" spans="1:27" ht="11.25" customHeight="1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</row>
    <row r="832" spans="1:27" ht="11.25" customHeight="1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</row>
    <row r="833" spans="1:27" ht="11.25" customHeight="1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</row>
    <row r="834" spans="1:27" ht="11.25" customHeight="1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</row>
    <row r="835" spans="1:27" ht="11.25" customHeight="1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</row>
    <row r="836" spans="1:27" ht="11.25" customHeight="1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</row>
    <row r="837" spans="1:27" ht="11.25" customHeight="1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</row>
    <row r="838" spans="1:27" ht="11.25" customHeight="1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</row>
    <row r="839" spans="1:27" ht="11.25" customHeight="1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</row>
    <row r="840" spans="1:27" ht="11.25" customHeight="1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</row>
    <row r="841" spans="1:27" ht="11.25" customHeight="1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</row>
    <row r="842" spans="1:27" ht="11.25" customHeight="1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</row>
    <row r="843" spans="1:27" ht="11.25" customHeight="1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</row>
    <row r="844" spans="1:27" ht="11.25" customHeight="1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</row>
    <row r="845" spans="1:27" ht="11.25" customHeight="1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</row>
    <row r="846" spans="1:27" ht="11.25" customHeight="1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</row>
    <row r="847" spans="1:27" ht="11.25" customHeight="1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</row>
    <row r="848" spans="1:27" ht="11.25" customHeight="1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</row>
    <row r="849" spans="1:27" ht="11.25" customHeight="1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</row>
    <row r="850" spans="1:27" ht="11.25" customHeight="1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</row>
    <row r="851" spans="1:27" ht="11.25" customHeight="1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</row>
    <row r="852" spans="1:27" ht="11.25" customHeight="1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</row>
    <row r="853" spans="1:27" ht="11.25" customHeight="1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</row>
    <row r="854" spans="1:27" ht="11.25" customHeight="1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</row>
    <row r="855" spans="1:27" ht="11.25" customHeight="1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</row>
    <row r="856" spans="1:27" ht="11.25" customHeight="1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</row>
    <row r="857" spans="1:27" ht="11.25" customHeight="1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</row>
    <row r="858" spans="1:27" ht="11.25" customHeight="1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</row>
    <row r="859" spans="1:27" ht="11.25" customHeight="1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</row>
    <row r="860" spans="1:27" ht="11.25" customHeight="1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</row>
    <row r="861" spans="1:27" ht="11.25" customHeight="1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</row>
    <row r="862" spans="1:27" ht="11.25" customHeight="1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</row>
    <row r="863" spans="1:27" ht="11.25" customHeight="1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</row>
    <row r="864" spans="1:27" ht="11.25" customHeight="1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</row>
    <row r="865" spans="1:27" ht="11.25" customHeight="1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</row>
    <row r="866" spans="1:27" ht="11.25" customHeight="1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</row>
    <row r="867" spans="1:27" ht="11.25" customHeight="1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</row>
    <row r="868" spans="1:27" ht="11.25" customHeight="1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</row>
    <row r="869" spans="1:27" ht="11.25" customHeight="1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</row>
    <row r="870" spans="1:27" ht="11.25" customHeight="1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</row>
    <row r="871" spans="1:27" ht="11.25" customHeight="1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</row>
    <row r="872" spans="1:27" ht="11.25" customHeight="1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</row>
    <row r="873" spans="1:27" ht="11.25" customHeight="1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</row>
    <row r="874" spans="1:27" ht="11.25" customHeight="1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</row>
    <row r="875" spans="1:27" ht="11.25" customHeight="1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</row>
    <row r="876" spans="1:27" ht="11.25" customHeight="1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</row>
    <row r="877" spans="1:27" ht="11.25" customHeight="1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</row>
    <row r="878" spans="1:27" ht="11.25" customHeight="1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</row>
    <row r="879" spans="1:27" ht="11.25" customHeight="1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</row>
    <row r="880" spans="1:27" ht="11.25" customHeight="1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</row>
    <row r="881" spans="1:27" ht="11.25" customHeight="1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</row>
    <row r="882" spans="1:27" ht="11.25" customHeight="1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</row>
    <row r="883" spans="1:27" ht="11.25" customHeight="1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</row>
    <row r="884" spans="1:27" ht="11.25" customHeight="1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</row>
    <row r="885" spans="1:27" ht="11.25" customHeight="1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</row>
    <row r="886" spans="1:27" ht="11.25" customHeight="1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</row>
    <row r="887" spans="1:27" ht="11.25" customHeight="1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</row>
    <row r="888" spans="1:27" ht="11.25" customHeight="1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</row>
    <row r="889" spans="1:27" ht="11.25" customHeight="1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</row>
    <row r="890" spans="1:27" ht="11.25" customHeight="1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</row>
    <row r="891" spans="1:27" ht="11.25" customHeight="1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</row>
    <row r="892" spans="1:27" ht="11.25" customHeight="1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</row>
    <row r="893" spans="1:27" ht="11.25" customHeight="1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</row>
    <row r="894" spans="1:27" ht="11.25" customHeight="1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</row>
    <row r="895" spans="1:27" ht="11.25" customHeight="1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</row>
    <row r="896" spans="1:27" ht="11.25" customHeight="1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</row>
    <row r="897" spans="1:27" ht="11.25" customHeight="1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</row>
    <row r="898" spans="1:27" ht="11.25" customHeight="1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</row>
    <row r="899" spans="1:27" ht="11.25" customHeight="1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</row>
    <row r="900" spans="1:27" ht="11.25" customHeight="1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</row>
    <row r="901" spans="1:27" ht="11.25" customHeight="1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</row>
    <row r="902" spans="1:27" ht="11.25" customHeight="1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</row>
    <row r="903" spans="1:27" ht="11.25" customHeight="1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</row>
    <row r="904" spans="1:27" ht="11.25" customHeight="1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</row>
    <row r="905" spans="1:27" ht="11.25" customHeight="1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</row>
    <row r="906" spans="1:27" ht="11.25" customHeight="1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</row>
    <row r="907" spans="1:27" ht="11.25" customHeight="1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</row>
    <row r="908" spans="1:27" ht="11.25" customHeight="1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</row>
    <row r="909" spans="1:27" ht="11.25" customHeight="1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</row>
    <row r="910" spans="1:27" ht="11.25" customHeight="1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</row>
    <row r="911" spans="1:27" ht="11.25" customHeight="1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</row>
    <row r="912" spans="1:27" ht="11.25" customHeight="1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</row>
    <row r="913" spans="1:27" ht="11.25" customHeight="1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</row>
    <row r="914" spans="1:27" ht="11.25" customHeight="1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</row>
    <row r="915" spans="1:27" ht="11.25" customHeight="1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</row>
    <row r="916" spans="1:27" ht="11.25" customHeight="1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</row>
    <row r="917" spans="1:27" ht="11.25" customHeight="1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</row>
    <row r="918" spans="1:27" ht="11.25" customHeight="1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</row>
    <row r="919" spans="1:27" ht="11.25" customHeight="1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</row>
    <row r="920" spans="1:27" ht="11.25" customHeight="1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</row>
    <row r="921" spans="1:27" ht="11.25" customHeight="1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</row>
    <row r="922" spans="1:27" ht="11.25" customHeight="1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</row>
    <row r="923" spans="1:27" ht="11.25" customHeight="1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</row>
    <row r="924" spans="1:27" ht="11.25" customHeight="1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</row>
    <row r="925" spans="1:27" ht="11.25" customHeight="1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</row>
    <row r="926" spans="1:27" ht="11.25" customHeight="1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</row>
    <row r="927" spans="1:27" ht="11.25" customHeight="1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</row>
    <row r="928" spans="1:27" ht="11.25" customHeight="1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</row>
    <row r="929" spans="1:27" ht="11.25" customHeight="1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</row>
    <row r="930" spans="1:27" ht="11.25" customHeight="1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</row>
    <row r="931" spans="1:27" ht="11.25" customHeight="1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</row>
    <row r="932" spans="1:27" ht="11.25" customHeight="1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</row>
    <row r="933" spans="1:27" ht="11.25" customHeight="1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</row>
    <row r="934" spans="1:27" ht="11.25" customHeight="1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</row>
    <row r="935" spans="1:27" ht="11.25" customHeight="1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</row>
    <row r="936" spans="1:27" ht="11.25" customHeight="1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</row>
    <row r="937" spans="1:27" ht="11.25" customHeight="1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</row>
    <row r="938" spans="1:27" ht="11.25" customHeight="1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</row>
    <row r="939" spans="1:27" ht="11.25" customHeight="1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</row>
    <row r="940" spans="1:27" ht="11.25" customHeight="1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</row>
    <row r="941" spans="1:27" ht="11.25" customHeight="1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</row>
    <row r="942" spans="1:27" ht="11.25" customHeight="1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</row>
    <row r="943" spans="1:27" ht="11.25" customHeight="1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</row>
    <row r="944" spans="1:27" ht="11.25" customHeight="1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</row>
    <row r="945" spans="1:27" ht="11.25" customHeight="1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</row>
    <row r="946" spans="1:27" ht="11.25" customHeight="1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</row>
    <row r="947" spans="1:27" ht="11.25" customHeight="1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</row>
    <row r="948" spans="1:27" ht="11.25" customHeight="1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</row>
    <row r="949" spans="1:27" ht="11.25" customHeight="1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</row>
    <row r="950" spans="1:27" ht="11.25" customHeight="1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  <c r="AA950" s="54"/>
    </row>
    <row r="951" spans="1:27" ht="11.25" customHeight="1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  <c r="AA951" s="54"/>
    </row>
    <row r="952" spans="1:27" ht="11.25" customHeight="1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  <c r="AA952" s="54"/>
    </row>
    <row r="953" spans="1:27" ht="11.25" customHeight="1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  <c r="AA953" s="54"/>
    </row>
    <row r="954" spans="1:27" ht="11.25" customHeight="1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  <c r="AA954" s="54"/>
    </row>
    <row r="955" spans="1:27" ht="11.25" customHeight="1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  <c r="AA955" s="54"/>
    </row>
    <row r="956" spans="1:27" ht="11.25" customHeight="1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  <c r="AA956" s="54"/>
    </row>
    <row r="957" spans="1:27" ht="11.25" customHeight="1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  <c r="AA957" s="54"/>
    </row>
    <row r="958" spans="1:27" ht="11.25" customHeight="1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  <c r="AA958" s="54"/>
    </row>
    <row r="959" spans="1:27" ht="11.25" customHeight="1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  <c r="AA959" s="54"/>
    </row>
    <row r="960" spans="1:27" ht="11.25" customHeight="1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  <c r="AA960" s="54"/>
    </row>
    <row r="961" spans="1:27" ht="11.25" customHeight="1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  <c r="AA961" s="54"/>
    </row>
    <row r="962" spans="1:27" ht="11.25" customHeight="1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  <c r="AA962" s="54"/>
    </row>
    <row r="963" spans="1:27" ht="11.25" customHeight="1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  <c r="AA963" s="54"/>
    </row>
    <row r="964" spans="1:27" ht="11.25" customHeight="1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  <c r="AA964" s="54"/>
    </row>
    <row r="965" spans="1:27" ht="11.25" customHeight="1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  <c r="AA965" s="54"/>
    </row>
    <row r="966" spans="1:27" ht="11.25" customHeight="1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  <c r="V966" s="54"/>
      <c r="W966" s="54"/>
      <c r="X966" s="54"/>
      <c r="Y966" s="54"/>
      <c r="Z966" s="54"/>
      <c r="AA966" s="54"/>
    </row>
    <row r="967" spans="1:27" ht="11.25" customHeight="1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  <c r="AA967" s="54"/>
    </row>
    <row r="968" spans="1:27" ht="11.25" customHeight="1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  <c r="AA968" s="54"/>
    </row>
    <row r="969" spans="1:27" ht="11.25" customHeight="1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  <c r="AA969" s="54"/>
    </row>
    <row r="970" spans="1:27" ht="11.25" customHeight="1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  <c r="AA970" s="54"/>
    </row>
    <row r="971" spans="1:27" ht="11.25" customHeight="1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  <c r="V971" s="54"/>
      <c r="W971" s="54"/>
      <c r="X971" s="54"/>
      <c r="Y971" s="54"/>
      <c r="Z971" s="54"/>
      <c r="AA971" s="54"/>
    </row>
    <row r="972" spans="1:27" ht="11.25" customHeight="1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  <c r="AA972" s="54"/>
    </row>
    <row r="973" spans="1:27" ht="11.25" customHeight="1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  <c r="AA973" s="54"/>
    </row>
    <row r="974" spans="1:27" ht="11.25" customHeight="1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  <c r="AA974" s="54"/>
    </row>
    <row r="975" spans="1:27" ht="11.25" customHeight="1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  <c r="AA975" s="54"/>
    </row>
    <row r="976" spans="1:27" ht="11.25" customHeight="1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  <c r="AA976" s="54"/>
    </row>
    <row r="977" spans="1:27" ht="11.25" customHeight="1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  <c r="AA977" s="54"/>
    </row>
    <row r="978" spans="1:27" ht="11.25" customHeight="1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  <c r="AA978" s="54"/>
    </row>
    <row r="979" spans="1:27" ht="11.25" customHeight="1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  <c r="AA979" s="54"/>
    </row>
    <row r="980" spans="1:27" ht="11.25" customHeight="1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  <c r="AA980" s="54"/>
    </row>
    <row r="981" spans="1:27" ht="11.25" customHeight="1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  <c r="AA981" s="54"/>
    </row>
    <row r="982" spans="1:27" ht="11.25" customHeight="1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  <c r="AA982" s="54"/>
    </row>
    <row r="983" spans="1:27" ht="11.25" customHeight="1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  <c r="AA983" s="54"/>
    </row>
    <row r="984" spans="1:27" ht="11.25" customHeight="1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  <c r="AA984" s="54"/>
    </row>
    <row r="985" spans="1:27" ht="11.25" customHeight="1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  <c r="AA985" s="54"/>
    </row>
    <row r="986" spans="1:27" ht="11.25" customHeight="1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  <c r="AA986" s="54"/>
    </row>
    <row r="987" spans="1:27" ht="11.25" customHeight="1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  <c r="AA987" s="54"/>
    </row>
    <row r="988" spans="1:27" ht="11.25" customHeight="1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  <c r="AA988" s="54"/>
    </row>
    <row r="989" spans="1:27" ht="11.25" customHeight="1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  <c r="AA989" s="54"/>
    </row>
    <row r="990" spans="1:27">
      <c r="T990" s="53"/>
    </row>
    <row r="991" spans="1:27" ht="15.75" customHeight="1">
      <c r="T991" s="53"/>
    </row>
  </sheetData>
  <mergeCells count="10">
    <mergeCell ref="B12:B31"/>
    <mergeCell ref="B32:C32"/>
    <mergeCell ref="A3:C3"/>
    <mergeCell ref="A4:C4"/>
    <mergeCell ref="A5:C5"/>
    <mergeCell ref="A6:C6"/>
    <mergeCell ref="A7:A33"/>
    <mergeCell ref="B7:B10"/>
    <mergeCell ref="B33:C33"/>
    <mergeCell ref="A1:P1"/>
  </mergeCells>
  <phoneticPr fontId="18"/>
  <printOptions horizontalCentered="1" verticalCentered="1"/>
  <pageMargins left="0.7" right="0.7" top="0.75" bottom="0.75" header="0.3" footer="0.3"/>
  <pageSetup paperSize="8" scale="69" orientation="landscape" r:id="rId1"/>
  <ignoredErrors>
    <ignoredError sqref="V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1001"/>
  <sheetViews>
    <sheetView zoomScaleNormal="100" workbookViewId="0">
      <selection sqref="A1:Q1"/>
    </sheetView>
  </sheetViews>
  <sheetFormatPr defaultColWidth="14.42578125" defaultRowHeight="15" customHeight="1"/>
  <cols>
    <col min="1" max="2" width="2.42578125" customWidth="1"/>
    <col min="3" max="3" width="41.5703125" customWidth="1"/>
    <col min="4" max="4" width="9.5703125" customWidth="1"/>
    <col min="5" max="15" width="10.42578125" customWidth="1"/>
    <col min="16" max="16" width="10.5703125" customWidth="1"/>
    <col min="17" max="17" width="44.85546875" customWidth="1"/>
    <col min="18" max="18" width="8.5703125" customWidth="1"/>
    <col min="19" max="19" width="6.5703125" customWidth="1"/>
    <col min="20" max="20" width="11" customWidth="1"/>
  </cols>
  <sheetData>
    <row r="1" spans="1:20" ht="25.5" customHeight="1">
      <c r="A1" s="224" t="s">
        <v>111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3"/>
      <c r="S1" s="3"/>
      <c r="T1" s="2"/>
    </row>
    <row r="2" spans="1:20" ht="12.75" customHeight="1" thickBot="1">
      <c r="A2" s="4"/>
      <c r="B2" s="3"/>
      <c r="C2" s="3"/>
      <c r="D2" s="3"/>
      <c r="E2" s="3"/>
      <c r="F2" s="3"/>
      <c r="G2" s="2"/>
      <c r="H2" s="2"/>
      <c r="I2" s="2"/>
      <c r="J2" s="2"/>
      <c r="K2" s="2"/>
      <c r="L2" s="2"/>
      <c r="M2" s="2"/>
      <c r="N2" s="2"/>
      <c r="O2" s="2"/>
      <c r="P2" s="5" t="s">
        <v>0</v>
      </c>
      <c r="Q2" s="3"/>
      <c r="R2" s="3"/>
      <c r="S2" s="3"/>
      <c r="T2" s="2"/>
    </row>
    <row r="3" spans="1:20" ht="12.75" customHeight="1" thickBot="1">
      <c r="A3" s="187"/>
      <c r="B3" s="203"/>
      <c r="C3" s="219"/>
      <c r="D3" s="130" t="s">
        <v>4</v>
      </c>
      <c r="E3" s="131" t="s">
        <v>5</v>
      </c>
      <c r="F3" s="131" t="s">
        <v>6</v>
      </c>
      <c r="G3" s="131" t="s">
        <v>7</v>
      </c>
      <c r="H3" s="131" t="s">
        <v>8</v>
      </c>
      <c r="I3" s="131" t="s">
        <v>9</v>
      </c>
      <c r="J3" s="131" t="s">
        <v>85</v>
      </c>
      <c r="K3" s="131" t="s">
        <v>86</v>
      </c>
      <c r="L3" s="131" t="s">
        <v>88</v>
      </c>
      <c r="M3" s="131" t="s">
        <v>89</v>
      </c>
      <c r="N3" s="131" t="s">
        <v>90</v>
      </c>
      <c r="O3" s="132" t="s">
        <v>91</v>
      </c>
      <c r="P3" s="106" t="s">
        <v>13</v>
      </c>
      <c r="Q3" s="133" t="s">
        <v>14</v>
      </c>
      <c r="R3" s="3"/>
      <c r="S3" s="3"/>
      <c r="T3" s="2"/>
    </row>
    <row r="4" spans="1:20" ht="12.75" customHeight="1">
      <c r="A4" s="205" t="s">
        <v>15</v>
      </c>
      <c r="B4" s="206"/>
      <c r="C4" s="220"/>
      <c r="D4" s="134">
        <v>20</v>
      </c>
      <c r="E4" s="90">
        <v>20</v>
      </c>
      <c r="F4" s="90">
        <v>20</v>
      </c>
      <c r="G4" s="90">
        <v>20</v>
      </c>
      <c r="H4" s="90">
        <v>20</v>
      </c>
      <c r="I4" s="90">
        <v>20</v>
      </c>
      <c r="J4" s="90">
        <v>20</v>
      </c>
      <c r="K4" s="90">
        <v>20</v>
      </c>
      <c r="L4" s="90">
        <v>20</v>
      </c>
      <c r="M4" s="90">
        <v>20</v>
      </c>
      <c r="N4" s="90">
        <v>20</v>
      </c>
      <c r="O4" s="96">
        <v>20</v>
      </c>
      <c r="P4" s="107">
        <f>SUM(D4:O4)</f>
        <v>240</v>
      </c>
      <c r="Q4" s="135"/>
      <c r="R4" s="3"/>
      <c r="S4" s="3"/>
      <c r="T4" s="2"/>
    </row>
    <row r="5" spans="1:20" ht="12.75" customHeight="1">
      <c r="A5" s="192" t="s">
        <v>16</v>
      </c>
      <c r="B5" s="208"/>
      <c r="C5" s="221"/>
      <c r="D5" s="134">
        <v>21</v>
      </c>
      <c r="E5" s="90">
        <v>21</v>
      </c>
      <c r="F5" s="90">
        <v>21</v>
      </c>
      <c r="G5" s="90">
        <v>21</v>
      </c>
      <c r="H5" s="90">
        <v>21</v>
      </c>
      <c r="I5" s="90">
        <v>21</v>
      </c>
      <c r="J5" s="90">
        <v>21</v>
      </c>
      <c r="K5" s="90">
        <v>21</v>
      </c>
      <c r="L5" s="90">
        <v>21</v>
      </c>
      <c r="M5" s="90">
        <v>21</v>
      </c>
      <c r="N5" s="90">
        <v>21</v>
      </c>
      <c r="O5" s="96">
        <v>21</v>
      </c>
      <c r="P5" s="107">
        <f t="shared" ref="P5:P32" si="0">SUM(D5:O5)</f>
        <v>252</v>
      </c>
      <c r="Q5" s="136"/>
      <c r="R5" s="3"/>
      <c r="S5" s="3"/>
      <c r="T5" s="2"/>
    </row>
    <row r="6" spans="1:20" ht="12.75" customHeight="1" thickBot="1">
      <c r="A6" s="195" t="s">
        <v>17</v>
      </c>
      <c r="B6" s="222"/>
      <c r="C6" s="223"/>
      <c r="D6" s="137">
        <f t="shared" ref="D6:K6" si="1">D4*D5</f>
        <v>420</v>
      </c>
      <c r="E6" s="17">
        <f t="shared" si="1"/>
        <v>420</v>
      </c>
      <c r="F6" s="18">
        <f t="shared" si="1"/>
        <v>420</v>
      </c>
      <c r="G6" s="17">
        <f t="shared" si="1"/>
        <v>420</v>
      </c>
      <c r="H6" s="17">
        <f t="shared" si="1"/>
        <v>420</v>
      </c>
      <c r="I6" s="17">
        <f t="shared" si="1"/>
        <v>420</v>
      </c>
      <c r="J6" s="17">
        <f t="shared" si="1"/>
        <v>420</v>
      </c>
      <c r="K6" s="18">
        <f t="shared" si="1"/>
        <v>420</v>
      </c>
      <c r="L6" s="18">
        <f t="shared" ref="L6:O6" si="2">L4*L5</f>
        <v>420</v>
      </c>
      <c r="M6" s="18">
        <f t="shared" si="2"/>
        <v>420</v>
      </c>
      <c r="N6" s="18">
        <f t="shared" si="2"/>
        <v>420</v>
      </c>
      <c r="O6" s="97">
        <f t="shared" si="2"/>
        <v>420</v>
      </c>
      <c r="P6" s="107">
        <f t="shared" si="0"/>
        <v>5040</v>
      </c>
      <c r="Q6" s="138"/>
      <c r="R6" s="3"/>
      <c r="S6" s="3"/>
      <c r="T6" s="2"/>
    </row>
    <row r="7" spans="1:20" ht="12.75" customHeight="1">
      <c r="A7" s="180" t="s">
        <v>18</v>
      </c>
      <c r="B7" s="198" t="s">
        <v>19</v>
      </c>
      <c r="C7" s="152" t="s">
        <v>20</v>
      </c>
      <c r="D7" s="139"/>
      <c r="E7" s="139"/>
      <c r="F7" s="21"/>
      <c r="G7" s="139"/>
      <c r="H7" s="21"/>
      <c r="I7" s="21"/>
      <c r="J7" s="21"/>
      <c r="K7" s="21"/>
      <c r="L7" s="21"/>
      <c r="M7" s="21"/>
      <c r="N7" s="21"/>
      <c r="O7" s="22"/>
      <c r="P7" s="127"/>
      <c r="Q7" s="140"/>
      <c r="R7" s="3"/>
      <c r="S7" s="3"/>
      <c r="T7" s="2"/>
    </row>
    <row r="8" spans="1:20" ht="52.5" customHeight="1">
      <c r="A8" s="225"/>
      <c r="B8" s="213"/>
      <c r="C8" s="153" t="s">
        <v>21</v>
      </c>
      <c r="D8" s="9">
        <v>3176905.2</v>
      </c>
      <c r="E8" s="90">
        <v>3176905.2</v>
      </c>
      <c r="F8" s="90">
        <f>11.14*679*D6</f>
        <v>3176905.2</v>
      </c>
      <c r="G8" s="90">
        <f t="shared" ref="G8:O8" si="3">11.14*679*E6</f>
        <v>3176905.2</v>
      </c>
      <c r="H8" s="90">
        <f t="shared" si="3"/>
        <v>3176905.2</v>
      </c>
      <c r="I8" s="90">
        <f t="shared" si="3"/>
        <v>3176905.2</v>
      </c>
      <c r="J8" s="90">
        <f t="shared" si="3"/>
        <v>3176905.2</v>
      </c>
      <c r="K8" s="90">
        <f t="shared" si="3"/>
        <v>3176905.2</v>
      </c>
      <c r="L8" s="90">
        <f t="shared" si="3"/>
        <v>3176905.2</v>
      </c>
      <c r="M8" s="90">
        <f t="shared" si="3"/>
        <v>3176905.2</v>
      </c>
      <c r="N8" s="90">
        <f t="shared" si="3"/>
        <v>3176905.2</v>
      </c>
      <c r="O8" s="90">
        <f t="shared" si="3"/>
        <v>3176905.2</v>
      </c>
      <c r="P8" s="107">
        <f t="shared" si="0"/>
        <v>38122862.399999999</v>
      </c>
      <c r="Q8" s="148" t="s">
        <v>125</v>
      </c>
      <c r="R8" s="3"/>
      <c r="S8" s="3"/>
      <c r="T8" s="2"/>
    </row>
    <row r="9" spans="1:20" ht="20.25" customHeight="1">
      <c r="A9" s="225"/>
      <c r="B9" s="213"/>
      <c r="C9" s="174" t="s">
        <v>80</v>
      </c>
      <c r="D9" s="110">
        <v>140364.00000000003</v>
      </c>
      <c r="E9" s="110">
        <v>140364.00000000003</v>
      </c>
      <c r="F9" s="110">
        <f t="shared" ref="F9:O9" si="4">11.14*30*D6</f>
        <v>140364.00000000003</v>
      </c>
      <c r="G9" s="110">
        <f t="shared" si="4"/>
        <v>140364.00000000003</v>
      </c>
      <c r="H9" s="110">
        <f t="shared" si="4"/>
        <v>140364.00000000003</v>
      </c>
      <c r="I9" s="110">
        <f t="shared" si="4"/>
        <v>140364.00000000003</v>
      </c>
      <c r="J9" s="110">
        <f t="shared" si="4"/>
        <v>140364.00000000003</v>
      </c>
      <c r="K9" s="110">
        <f t="shared" si="4"/>
        <v>140364.00000000003</v>
      </c>
      <c r="L9" s="110">
        <f t="shared" si="4"/>
        <v>140364.00000000003</v>
      </c>
      <c r="M9" s="110">
        <f t="shared" si="4"/>
        <v>140364.00000000003</v>
      </c>
      <c r="N9" s="110">
        <f t="shared" si="4"/>
        <v>140364.00000000003</v>
      </c>
      <c r="O9" s="98">
        <f t="shared" si="4"/>
        <v>140364.00000000003</v>
      </c>
      <c r="P9" s="107">
        <f t="shared" si="0"/>
        <v>1684368.0000000002</v>
      </c>
      <c r="Q9" s="124" t="s">
        <v>82</v>
      </c>
      <c r="R9" s="3"/>
      <c r="S9" s="3"/>
      <c r="T9" s="2"/>
    </row>
    <row r="10" spans="1:20" ht="20.25" customHeight="1">
      <c r="A10" s="225"/>
      <c r="B10" s="213"/>
      <c r="C10" s="175" t="s">
        <v>87</v>
      </c>
      <c r="D10" s="117">
        <v>0</v>
      </c>
      <c r="E10" s="117">
        <v>0</v>
      </c>
      <c r="F10" s="117">
        <f>51*3*11.14*D6</f>
        <v>715856.4</v>
      </c>
      <c r="G10" s="117">
        <f t="shared" ref="G10:O10" si="5">51*3*11.14*E6</f>
        <v>715856.4</v>
      </c>
      <c r="H10" s="117">
        <f t="shared" si="5"/>
        <v>715856.4</v>
      </c>
      <c r="I10" s="117">
        <f t="shared" si="5"/>
        <v>715856.4</v>
      </c>
      <c r="J10" s="117">
        <f t="shared" si="5"/>
        <v>715856.4</v>
      </c>
      <c r="K10" s="117">
        <f t="shared" si="5"/>
        <v>715856.4</v>
      </c>
      <c r="L10" s="117">
        <f t="shared" si="5"/>
        <v>715856.4</v>
      </c>
      <c r="M10" s="117">
        <f t="shared" si="5"/>
        <v>715856.4</v>
      </c>
      <c r="N10" s="117">
        <f t="shared" si="5"/>
        <v>715856.4</v>
      </c>
      <c r="O10" s="117">
        <f t="shared" si="5"/>
        <v>715856.4</v>
      </c>
      <c r="P10" s="118">
        <f t="shared" si="0"/>
        <v>7158564.0000000019</v>
      </c>
      <c r="Q10" s="156" t="s">
        <v>120</v>
      </c>
      <c r="R10" s="3"/>
      <c r="S10" s="3"/>
      <c r="T10" s="2"/>
    </row>
    <row r="11" spans="1:20" ht="20.25" customHeight="1" thickBot="1">
      <c r="A11" s="225"/>
      <c r="B11" s="213"/>
      <c r="C11" s="176" t="s">
        <v>106</v>
      </c>
      <c r="D11" s="126">
        <f>SUM(D8:D10)*0.093</f>
        <v>308506.0356</v>
      </c>
      <c r="E11" s="126">
        <f t="shared" ref="E11:O11" si="6">SUM(E8:E10)*0.093</f>
        <v>308506.0356</v>
      </c>
      <c r="F11" s="126">
        <f t="shared" si="6"/>
        <v>375080.68080000003</v>
      </c>
      <c r="G11" s="126">
        <f t="shared" si="6"/>
        <v>375080.68080000003</v>
      </c>
      <c r="H11" s="126">
        <f t="shared" si="6"/>
        <v>375080.68080000003</v>
      </c>
      <c r="I11" s="126">
        <f t="shared" si="6"/>
        <v>375080.68080000003</v>
      </c>
      <c r="J11" s="126">
        <f t="shared" si="6"/>
        <v>375080.68080000003</v>
      </c>
      <c r="K11" s="126">
        <f t="shared" si="6"/>
        <v>375080.68080000003</v>
      </c>
      <c r="L11" s="126">
        <f t="shared" si="6"/>
        <v>375080.68080000003</v>
      </c>
      <c r="M11" s="126">
        <f t="shared" si="6"/>
        <v>375080.68080000003</v>
      </c>
      <c r="N11" s="126">
        <f t="shared" si="6"/>
        <v>375080.68080000003</v>
      </c>
      <c r="O11" s="126">
        <f t="shared" si="6"/>
        <v>375080.68080000003</v>
      </c>
      <c r="P11" s="107">
        <f t="shared" si="0"/>
        <v>4367818.8792000012</v>
      </c>
      <c r="Q11" s="125"/>
      <c r="R11" s="3"/>
      <c r="S11" s="3"/>
      <c r="T11" s="2"/>
    </row>
    <row r="12" spans="1:20" ht="14.25" customHeight="1" thickBot="1">
      <c r="A12" s="225"/>
      <c r="B12" s="226"/>
      <c r="C12" s="173" t="s">
        <v>22</v>
      </c>
      <c r="D12" s="157">
        <f t="shared" ref="D12:O12" si="7">SUM(D8:D11)</f>
        <v>3625775.2356000002</v>
      </c>
      <c r="E12" s="158">
        <f t="shared" si="7"/>
        <v>3625775.2356000002</v>
      </c>
      <c r="F12" s="158">
        <f t="shared" si="7"/>
        <v>4408206.2807999998</v>
      </c>
      <c r="G12" s="158">
        <f t="shared" si="7"/>
        <v>4408206.2807999998</v>
      </c>
      <c r="H12" s="158">
        <f t="shared" si="7"/>
        <v>4408206.2807999998</v>
      </c>
      <c r="I12" s="158">
        <f t="shared" si="7"/>
        <v>4408206.2807999998</v>
      </c>
      <c r="J12" s="158">
        <f t="shared" si="7"/>
        <v>4408206.2807999998</v>
      </c>
      <c r="K12" s="158">
        <f t="shared" si="7"/>
        <v>4408206.2807999998</v>
      </c>
      <c r="L12" s="158">
        <f t="shared" si="7"/>
        <v>4408206.2807999998</v>
      </c>
      <c r="M12" s="158">
        <f t="shared" si="7"/>
        <v>4408206.2807999998</v>
      </c>
      <c r="N12" s="158">
        <f t="shared" si="7"/>
        <v>4408206.2807999998</v>
      </c>
      <c r="O12" s="158">
        <f t="shared" si="7"/>
        <v>4408206.2807999998</v>
      </c>
      <c r="P12" s="111">
        <f t="shared" si="0"/>
        <v>51333613.279200003</v>
      </c>
      <c r="Q12" s="141"/>
      <c r="R12" s="3"/>
      <c r="S12" s="3"/>
      <c r="T12" s="2"/>
    </row>
    <row r="13" spans="1:20" ht="14.25" customHeight="1">
      <c r="A13" s="225"/>
      <c r="B13" s="180" t="s">
        <v>23</v>
      </c>
      <c r="C13" s="27" t="s">
        <v>20</v>
      </c>
      <c r="D13" s="29"/>
      <c r="E13" s="28"/>
      <c r="F13" s="29"/>
      <c r="G13" s="28"/>
      <c r="H13" s="28"/>
      <c r="I13" s="28"/>
      <c r="J13" s="29"/>
      <c r="K13" s="29"/>
      <c r="L13" s="29"/>
      <c r="M13" s="29"/>
      <c r="N13" s="29"/>
      <c r="O13" s="29"/>
      <c r="P13" s="128"/>
      <c r="Q13" s="129"/>
      <c r="R13" s="3"/>
      <c r="S13" s="3"/>
      <c r="T13" s="2"/>
    </row>
    <row r="14" spans="1:20" ht="54.75" customHeight="1">
      <c r="A14" s="225"/>
      <c r="B14" s="225"/>
      <c r="C14" s="31" t="s">
        <v>24</v>
      </c>
      <c r="D14" s="32">
        <v>1200000</v>
      </c>
      <c r="E14" s="32">
        <v>1200000</v>
      </c>
      <c r="F14" s="32">
        <v>1200000</v>
      </c>
      <c r="G14" s="32">
        <v>1200000</v>
      </c>
      <c r="H14" s="32">
        <v>1200000</v>
      </c>
      <c r="I14" s="32">
        <v>1200000</v>
      </c>
      <c r="J14" s="32">
        <v>1200000</v>
      </c>
      <c r="K14" s="32">
        <v>1200000</v>
      </c>
      <c r="L14" s="32">
        <v>1200000</v>
      </c>
      <c r="M14" s="32">
        <v>1200000</v>
      </c>
      <c r="N14" s="32">
        <v>1200000</v>
      </c>
      <c r="O14" s="32">
        <v>1200000</v>
      </c>
      <c r="P14" s="107">
        <f t="shared" si="0"/>
        <v>14400000</v>
      </c>
      <c r="Q14" s="78" t="s">
        <v>117</v>
      </c>
      <c r="R14" s="3"/>
      <c r="S14" s="3"/>
      <c r="T14" s="2"/>
    </row>
    <row r="15" spans="1:20" ht="54.75" customHeight="1">
      <c r="A15" s="225"/>
      <c r="B15" s="225"/>
      <c r="C15" s="172" t="s">
        <v>113</v>
      </c>
      <c r="D15" s="171">
        <v>120000</v>
      </c>
      <c r="E15" s="171">
        <v>497012</v>
      </c>
      <c r="F15" s="171">
        <v>145000</v>
      </c>
      <c r="G15" s="171">
        <v>145000</v>
      </c>
      <c r="H15" s="171">
        <v>145000</v>
      </c>
      <c r="I15" s="171">
        <v>145000</v>
      </c>
      <c r="J15" s="171">
        <v>145000</v>
      </c>
      <c r="K15" s="171">
        <v>1525484</v>
      </c>
      <c r="L15" s="171">
        <v>145000</v>
      </c>
      <c r="M15" s="171">
        <v>145000</v>
      </c>
      <c r="N15" s="171">
        <v>145000</v>
      </c>
      <c r="O15" s="171">
        <v>145000</v>
      </c>
      <c r="P15" s="107">
        <f t="shared" si="0"/>
        <v>3447496</v>
      </c>
      <c r="Q15" s="78" t="s">
        <v>121</v>
      </c>
      <c r="R15" s="3"/>
      <c r="S15" s="3"/>
      <c r="T15" s="2"/>
    </row>
    <row r="16" spans="1:20" ht="12.75" customHeight="1">
      <c r="A16" s="225"/>
      <c r="B16" s="225"/>
      <c r="C16" s="15" t="s">
        <v>25</v>
      </c>
      <c r="D16" s="33">
        <v>500000</v>
      </c>
      <c r="E16" s="33">
        <v>500000</v>
      </c>
      <c r="F16" s="33">
        <v>500000</v>
      </c>
      <c r="G16" s="33">
        <v>500000</v>
      </c>
      <c r="H16" s="33">
        <v>500000</v>
      </c>
      <c r="I16" s="33">
        <v>500000</v>
      </c>
      <c r="J16" s="33">
        <v>500000</v>
      </c>
      <c r="K16" s="33">
        <v>500000</v>
      </c>
      <c r="L16" s="33">
        <v>500000</v>
      </c>
      <c r="M16" s="33">
        <v>500000</v>
      </c>
      <c r="N16" s="33">
        <v>500000</v>
      </c>
      <c r="O16" s="33">
        <v>500000</v>
      </c>
      <c r="P16" s="107">
        <f t="shared" si="0"/>
        <v>6000000</v>
      </c>
      <c r="Q16" s="24"/>
      <c r="R16" s="3"/>
      <c r="S16" s="3"/>
      <c r="T16" s="2"/>
    </row>
    <row r="17" spans="1:20" ht="12.75" customHeight="1">
      <c r="A17" s="225"/>
      <c r="B17" s="225"/>
      <c r="C17" s="15" t="s">
        <v>26</v>
      </c>
      <c r="D17" s="33">
        <v>40000</v>
      </c>
      <c r="E17" s="33">
        <v>40000</v>
      </c>
      <c r="F17" s="33">
        <v>40000</v>
      </c>
      <c r="G17" s="33">
        <v>40000</v>
      </c>
      <c r="H17" s="33">
        <v>40000</v>
      </c>
      <c r="I17" s="33">
        <v>40000</v>
      </c>
      <c r="J17" s="33">
        <v>40000</v>
      </c>
      <c r="K17" s="33">
        <v>40000</v>
      </c>
      <c r="L17" s="33">
        <v>40000</v>
      </c>
      <c r="M17" s="33">
        <v>40000</v>
      </c>
      <c r="N17" s="33">
        <v>40000</v>
      </c>
      <c r="O17" s="99">
        <v>40000</v>
      </c>
      <c r="P17" s="107">
        <f t="shared" si="0"/>
        <v>480000</v>
      </c>
      <c r="Q17" s="24"/>
      <c r="R17" s="3"/>
      <c r="S17" s="3"/>
      <c r="T17" s="2"/>
    </row>
    <row r="18" spans="1:20" ht="12.75" customHeight="1">
      <c r="A18" s="225"/>
      <c r="B18" s="225"/>
      <c r="C18" s="15" t="s">
        <v>27</v>
      </c>
      <c r="D18" s="33">
        <v>10000</v>
      </c>
      <c r="E18" s="33">
        <v>10000</v>
      </c>
      <c r="F18" s="33">
        <v>10000</v>
      </c>
      <c r="G18" s="33">
        <v>10000</v>
      </c>
      <c r="H18" s="33">
        <v>10000</v>
      </c>
      <c r="I18" s="33">
        <v>10000</v>
      </c>
      <c r="J18" s="33">
        <v>10000</v>
      </c>
      <c r="K18" s="33">
        <v>10000</v>
      </c>
      <c r="L18" s="33">
        <v>10000</v>
      </c>
      <c r="M18" s="33">
        <v>10000</v>
      </c>
      <c r="N18" s="33">
        <v>10000</v>
      </c>
      <c r="O18" s="99">
        <v>10000</v>
      </c>
      <c r="P18" s="107">
        <f t="shared" si="0"/>
        <v>120000</v>
      </c>
      <c r="Q18" s="79" t="s">
        <v>28</v>
      </c>
      <c r="R18" s="3"/>
      <c r="S18" s="3"/>
      <c r="T18" s="2"/>
    </row>
    <row r="19" spans="1:20" ht="12.75" customHeight="1">
      <c r="A19" s="225"/>
      <c r="B19" s="225"/>
      <c r="C19" s="15" t="s">
        <v>29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99">
        <v>0</v>
      </c>
      <c r="P19" s="107">
        <f t="shared" si="0"/>
        <v>0</v>
      </c>
      <c r="Q19" s="79"/>
      <c r="R19" s="3"/>
      <c r="S19" s="3"/>
      <c r="T19" s="2"/>
    </row>
    <row r="20" spans="1:20" ht="12.75" customHeight="1">
      <c r="A20" s="225"/>
      <c r="B20" s="225"/>
      <c r="C20" s="15" t="s">
        <v>30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5">
        <v>0</v>
      </c>
      <c r="P20" s="107">
        <f t="shared" si="0"/>
        <v>0</v>
      </c>
      <c r="Q20" s="79"/>
      <c r="R20" s="3"/>
      <c r="S20" s="3"/>
      <c r="T20" s="2"/>
    </row>
    <row r="21" spans="1:20" ht="12.75" customHeight="1">
      <c r="A21" s="225"/>
      <c r="B21" s="225"/>
      <c r="C21" s="15" t="s">
        <v>31</v>
      </c>
      <c r="D21" s="34">
        <v>27280</v>
      </c>
      <c r="E21" s="34">
        <v>27280</v>
      </c>
      <c r="F21" s="34">
        <v>27280</v>
      </c>
      <c r="G21" s="34">
        <v>27280</v>
      </c>
      <c r="H21" s="34">
        <v>27280</v>
      </c>
      <c r="I21" s="34">
        <v>27280</v>
      </c>
      <c r="J21" s="34">
        <v>27280</v>
      </c>
      <c r="K21" s="34">
        <v>27280</v>
      </c>
      <c r="L21" s="34">
        <v>27280</v>
      </c>
      <c r="M21" s="34">
        <v>27280</v>
      </c>
      <c r="N21" s="34">
        <v>27280</v>
      </c>
      <c r="O21" s="35">
        <v>27280</v>
      </c>
      <c r="P21" s="107">
        <f t="shared" si="0"/>
        <v>327360</v>
      </c>
      <c r="Q21" s="79" t="s">
        <v>32</v>
      </c>
      <c r="R21" s="3"/>
      <c r="S21" s="3"/>
      <c r="T21" s="2"/>
    </row>
    <row r="22" spans="1:20" ht="12.75" customHeight="1">
      <c r="A22" s="225"/>
      <c r="B22" s="225"/>
      <c r="C22" s="15" t="s">
        <v>33</v>
      </c>
      <c r="D22" s="34">
        <v>40000</v>
      </c>
      <c r="E22" s="34">
        <v>40000</v>
      </c>
      <c r="F22" s="34">
        <v>40000</v>
      </c>
      <c r="G22" s="34">
        <v>40000</v>
      </c>
      <c r="H22" s="34">
        <v>40000</v>
      </c>
      <c r="I22" s="34">
        <v>40000</v>
      </c>
      <c r="J22" s="34">
        <v>40000</v>
      </c>
      <c r="K22" s="34">
        <v>40000</v>
      </c>
      <c r="L22" s="34">
        <v>40000</v>
      </c>
      <c r="M22" s="34">
        <v>40000</v>
      </c>
      <c r="N22" s="34">
        <v>40000</v>
      </c>
      <c r="O22" s="35">
        <v>40000</v>
      </c>
      <c r="P22" s="107">
        <f t="shared" si="0"/>
        <v>480000</v>
      </c>
      <c r="Q22" s="24"/>
      <c r="R22" s="3"/>
      <c r="S22" s="3"/>
      <c r="T22" s="2"/>
    </row>
    <row r="23" spans="1:20" ht="12.75" customHeight="1">
      <c r="A23" s="225"/>
      <c r="B23" s="225"/>
      <c r="C23" s="15" t="s">
        <v>34</v>
      </c>
      <c r="D23" s="37">
        <v>20000</v>
      </c>
      <c r="E23" s="37">
        <v>20000</v>
      </c>
      <c r="F23" s="37">
        <v>20000</v>
      </c>
      <c r="G23" s="37">
        <v>20000</v>
      </c>
      <c r="H23" s="37">
        <v>20000</v>
      </c>
      <c r="I23" s="37">
        <v>20000</v>
      </c>
      <c r="J23" s="37">
        <v>20000</v>
      </c>
      <c r="K23" s="37">
        <v>20000</v>
      </c>
      <c r="L23" s="37">
        <v>20000</v>
      </c>
      <c r="M23" s="37">
        <v>20000</v>
      </c>
      <c r="N23" s="37">
        <v>20000</v>
      </c>
      <c r="O23" s="100">
        <v>20000</v>
      </c>
      <c r="P23" s="107">
        <f t="shared" si="0"/>
        <v>240000</v>
      </c>
      <c r="Q23" s="24"/>
      <c r="R23" s="3"/>
      <c r="S23" s="3"/>
      <c r="T23" s="2"/>
    </row>
    <row r="24" spans="1:20" ht="12.75" customHeight="1">
      <c r="A24" s="225"/>
      <c r="B24" s="225"/>
      <c r="C24" s="15" t="s">
        <v>35</v>
      </c>
      <c r="D24" s="37">
        <v>3300</v>
      </c>
      <c r="E24" s="37">
        <v>3300</v>
      </c>
      <c r="F24" s="37">
        <v>3300</v>
      </c>
      <c r="G24" s="37">
        <v>3300</v>
      </c>
      <c r="H24" s="37">
        <v>3300</v>
      </c>
      <c r="I24" s="37">
        <v>3300</v>
      </c>
      <c r="J24" s="37">
        <v>3300</v>
      </c>
      <c r="K24" s="37">
        <v>3300</v>
      </c>
      <c r="L24" s="37">
        <v>3300</v>
      </c>
      <c r="M24" s="37">
        <v>3300</v>
      </c>
      <c r="N24" s="37">
        <v>3300</v>
      </c>
      <c r="O24" s="100">
        <v>3300</v>
      </c>
      <c r="P24" s="107">
        <f t="shared" si="0"/>
        <v>39600</v>
      </c>
      <c r="Q24" s="24"/>
      <c r="R24" s="3"/>
      <c r="S24" s="3"/>
      <c r="T24" s="2"/>
    </row>
    <row r="25" spans="1:20" ht="12.75" customHeight="1">
      <c r="A25" s="225"/>
      <c r="B25" s="225"/>
      <c r="C25" s="115" t="s">
        <v>101</v>
      </c>
      <c r="D25" s="37">
        <v>5500</v>
      </c>
      <c r="E25" s="37">
        <v>5500</v>
      </c>
      <c r="F25" s="37">
        <v>5500</v>
      </c>
      <c r="G25" s="37">
        <v>5500</v>
      </c>
      <c r="H25" s="37">
        <v>5500</v>
      </c>
      <c r="I25" s="37">
        <v>5500</v>
      </c>
      <c r="J25" s="37">
        <v>5500</v>
      </c>
      <c r="K25" s="37">
        <v>5500</v>
      </c>
      <c r="L25" s="37">
        <v>5500</v>
      </c>
      <c r="M25" s="37">
        <v>5500</v>
      </c>
      <c r="N25" s="37">
        <v>5500</v>
      </c>
      <c r="O25" s="100">
        <v>5500</v>
      </c>
      <c r="P25" s="107">
        <f t="shared" si="0"/>
        <v>66000</v>
      </c>
      <c r="Q25" s="79" t="s">
        <v>102</v>
      </c>
      <c r="R25" s="3"/>
      <c r="S25" s="3"/>
      <c r="T25" s="2"/>
    </row>
    <row r="26" spans="1:20" ht="12.75" customHeight="1">
      <c r="A26" s="225"/>
      <c r="B26" s="225"/>
      <c r="C26" s="15" t="s">
        <v>36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100">
        <v>0</v>
      </c>
      <c r="P26" s="107">
        <f t="shared" si="0"/>
        <v>0</v>
      </c>
      <c r="Q26" s="24"/>
      <c r="R26" s="3"/>
      <c r="S26" s="3"/>
      <c r="T26" s="2"/>
    </row>
    <row r="27" spans="1:20" ht="12.75" customHeight="1">
      <c r="A27" s="225"/>
      <c r="B27" s="225"/>
      <c r="C27" s="15" t="s">
        <v>37</v>
      </c>
      <c r="D27" s="38">
        <f>500*D6</f>
        <v>210000</v>
      </c>
      <c r="E27" s="38">
        <f>500*E6</f>
        <v>210000</v>
      </c>
      <c r="F27" s="38">
        <f t="shared" ref="F27:O27" si="8">500*F6</f>
        <v>210000</v>
      </c>
      <c r="G27" s="38">
        <f t="shared" si="8"/>
        <v>210000</v>
      </c>
      <c r="H27" s="38">
        <f t="shared" si="8"/>
        <v>210000</v>
      </c>
      <c r="I27" s="38">
        <f t="shared" si="8"/>
        <v>210000</v>
      </c>
      <c r="J27" s="38">
        <f t="shared" si="8"/>
        <v>210000</v>
      </c>
      <c r="K27" s="38">
        <f t="shared" si="8"/>
        <v>210000</v>
      </c>
      <c r="L27" s="38">
        <f t="shared" si="8"/>
        <v>210000</v>
      </c>
      <c r="M27" s="38">
        <f t="shared" si="8"/>
        <v>210000</v>
      </c>
      <c r="N27" s="38">
        <f t="shared" si="8"/>
        <v>210000</v>
      </c>
      <c r="O27" s="38">
        <f t="shared" si="8"/>
        <v>210000</v>
      </c>
      <c r="P27" s="107">
        <f t="shared" si="0"/>
        <v>2520000</v>
      </c>
      <c r="Q27" s="79" t="s">
        <v>84</v>
      </c>
      <c r="R27" s="3"/>
      <c r="S27" s="3"/>
      <c r="T27" s="2"/>
    </row>
    <row r="28" spans="1:20" ht="12.75" customHeight="1">
      <c r="A28" s="225"/>
      <c r="B28" s="225"/>
      <c r="C28" s="15" t="s">
        <v>38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101">
        <v>0</v>
      </c>
      <c r="P28" s="107">
        <f t="shared" si="0"/>
        <v>0</v>
      </c>
      <c r="Q28" s="24"/>
      <c r="R28" s="3"/>
      <c r="S28" s="3"/>
      <c r="T28" s="2"/>
    </row>
    <row r="29" spans="1:20" ht="12.75" customHeight="1">
      <c r="A29" s="225"/>
      <c r="B29" s="225"/>
      <c r="C29" s="15" t="s">
        <v>39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102">
        <v>0</v>
      </c>
      <c r="P29" s="107">
        <f t="shared" si="0"/>
        <v>0</v>
      </c>
      <c r="Q29" s="24"/>
      <c r="R29" s="3"/>
      <c r="S29" s="3"/>
      <c r="T29" s="2"/>
    </row>
    <row r="30" spans="1:20" ht="12.75" customHeight="1">
      <c r="A30" s="225"/>
      <c r="B30" s="225"/>
      <c r="C30" s="12" t="s">
        <v>40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103">
        <v>0</v>
      </c>
      <c r="P30" s="107">
        <f t="shared" si="0"/>
        <v>0</v>
      </c>
      <c r="Q30" s="41"/>
      <c r="R30" s="3"/>
      <c r="S30" s="3"/>
      <c r="T30" s="2"/>
    </row>
    <row r="31" spans="1:20" ht="12.75" customHeight="1" thickBot="1">
      <c r="A31" s="225"/>
      <c r="B31" s="225"/>
      <c r="C31" s="41" t="s">
        <v>41</v>
      </c>
      <c r="D31" s="42">
        <f>D12*0.05*1.1</f>
        <v>199417.63795800004</v>
      </c>
      <c r="E31" s="42">
        <f t="shared" ref="E31:O31" si="9">E12*0.05*1.1</f>
        <v>199417.63795800004</v>
      </c>
      <c r="F31" s="42">
        <f t="shared" si="9"/>
        <v>242451.34544400001</v>
      </c>
      <c r="G31" s="42">
        <f t="shared" si="9"/>
        <v>242451.34544400001</v>
      </c>
      <c r="H31" s="42">
        <f t="shared" si="9"/>
        <v>242451.34544400001</v>
      </c>
      <c r="I31" s="42">
        <f t="shared" si="9"/>
        <v>242451.34544400001</v>
      </c>
      <c r="J31" s="42">
        <f t="shared" si="9"/>
        <v>242451.34544400001</v>
      </c>
      <c r="K31" s="42">
        <f t="shared" si="9"/>
        <v>242451.34544400001</v>
      </c>
      <c r="L31" s="42">
        <f t="shared" si="9"/>
        <v>242451.34544400001</v>
      </c>
      <c r="M31" s="42">
        <f t="shared" si="9"/>
        <v>242451.34544400001</v>
      </c>
      <c r="N31" s="42">
        <f t="shared" si="9"/>
        <v>242451.34544400001</v>
      </c>
      <c r="O31" s="104">
        <f t="shared" si="9"/>
        <v>242451.34544400001</v>
      </c>
      <c r="P31" s="108">
        <f t="shared" si="0"/>
        <v>2823348.7303560004</v>
      </c>
      <c r="Q31" s="105" t="s">
        <v>42</v>
      </c>
      <c r="R31" s="3"/>
      <c r="S31" s="3"/>
      <c r="T31" s="2"/>
    </row>
    <row r="32" spans="1:20" ht="12.75" customHeight="1" thickBot="1">
      <c r="A32" s="225"/>
      <c r="B32" s="226"/>
      <c r="C32" s="25" t="s">
        <v>43</v>
      </c>
      <c r="D32" s="26">
        <f t="shared" ref="D32:O32" si="10">SUM(D14:D31)</f>
        <v>2375497.6379579999</v>
      </c>
      <c r="E32" s="26">
        <f t="shared" si="10"/>
        <v>2752509.6379579999</v>
      </c>
      <c r="F32" s="26">
        <f t="shared" si="10"/>
        <v>2443531.3454439999</v>
      </c>
      <c r="G32" s="26">
        <f t="shared" si="10"/>
        <v>2443531.3454439999</v>
      </c>
      <c r="H32" s="26">
        <f t="shared" si="10"/>
        <v>2443531.3454439999</v>
      </c>
      <c r="I32" s="26">
        <f t="shared" si="10"/>
        <v>2443531.3454439999</v>
      </c>
      <c r="J32" s="26">
        <f t="shared" si="10"/>
        <v>2443531.3454439999</v>
      </c>
      <c r="K32" s="26">
        <f t="shared" si="10"/>
        <v>3824015.3454439999</v>
      </c>
      <c r="L32" s="26">
        <f t="shared" si="10"/>
        <v>2443531.3454439999</v>
      </c>
      <c r="M32" s="26">
        <f t="shared" si="10"/>
        <v>2443531.3454439999</v>
      </c>
      <c r="N32" s="26">
        <f t="shared" si="10"/>
        <v>2443531.3454439999</v>
      </c>
      <c r="O32" s="26">
        <f t="shared" si="10"/>
        <v>2443531.3454439999</v>
      </c>
      <c r="P32" s="111">
        <f t="shared" si="0"/>
        <v>30943804.730356004</v>
      </c>
      <c r="Q32" s="109"/>
      <c r="R32" s="3"/>
      <c r="S32" s="3"/>
      <c r="T32" s="2"/>
    </row>
    <row r="33" spans="1:20" ht="12.75" customHeight="1" thickBot="1">
      <c r="A33" s="225"/>
      <c r="B33" s="217" t="s">
        <v>44</v>
      </c>
      <c r="C33" s="218"/>
      <c r="D33" s="91">
        <f t="shared" ref="D33:O33" si="11">D12-D32</f>
        <v>1250277.5976420003</v>
      </c>
      <c r="E33" s="91">
        <f t="shared" si="11"/>
        <v>873265.5976420003</v>
      </c>
      <c r="F33" s="91">
        <f t="shared" si="11"/>
        <v>1964674.935356</v>
      </c>
      <c r="G33" s="91">
        <f t="shared" si="11"/>
        <v>1964674.935356</v>
      </c>
      <c r="H33" s="91">
        <f t="shared" si="11"/>
        <v>1964674.935356</v>
      </c>
      <c r="I33" s="91">
        <f t="shared" si="11"/>
        <v>1964674.935356</v>
      </c>
      <c r="J33" s="91">
        <f t="shared" si="11"/>
        <v>1964674.935356</v>
      </c>
      <c r="K33" s="91">
        <f t="shared" si="11"/>
        <v>584190.93535599997</v>
      </c>
      <c r="L33" s="91">
        <f t="shared" si="11"/>
        <v>1964674.935356</v>
      </c>
      <c r="M33" s="91">
        <f t="shared" si="11"/>
        <v>1964674.935356</v>
      </c>
      <c r="N33" s="91">
        <f t="shared" si="11"/>
        <v>1964674.935356</v>
      </c>
      <c r="O33" s="91">
        <f t="shared" si="11"/>
        <v>1964674.935356</v>
      </c>
      <c r="P33" s="112"/>
      <c r="Q33" s="20"/>
      <c r="R33" s="3"/>
      <c r="S33" s="3"/>
      <c r="T33" s="2"/>
    </row>
    <row r="34" spans="1:20" ht="12.75" customHeight="1" thickBot="1">
      <c r="A34" s="226"/>
      <c r="B34" s="217" t="s">
        <v>45</v>
      </c>
      <c r="C34" s="218"/>
      <c r="D34" s="47">
        <v>-7015133.8744999915</v>
      </c>
      <c r="E34" s="47">
        <f t="shared" ref="E34:K34" si="12">D34+E33</f>
        <v>-6141868.2768579908</v>
      </c>
      <c r="F34" s="47">
        <f t="shared" si="12"/>
        <v>-4177193.3415019908</v>
      </c>
      <c r="G34" s="47">
        <f>F34+G33</f>
        <v>-2212518.4061459908</v>
      </c>
      <c r="H34" s="47">
        <f t="shared" si="12"/>
        <v>-247843.47078999085</v>
      </c>
      <c r="I34" s="47">
        <f t="shared" si="12"/>
        <v>1716831.4645660091</v>
      </c>
      <c r="J34" s="47">
        <f t="shared" si="12"/>
        <v>3681506.3999220091</v>
      </c>
      <c r="K34" s="47">
        <f t="shared" si="12"/>
        <v>4265697.3352780091</v>
      </c>
      <c r="L34" s="47">
        <f t="shared" ref="L34" si="13">K34+L33</f>
        <v>6230372.2706340086</v>
      </c>
      <c r="M34" s="47">
        <f t="shared" ref="M34" si="14">L34+M33</f>
        <v>8195047.205990009</v>
      </c>
      <c r="N34" s="47">
        <f t="shared" ref="N34" si="15">M34+N33</f>
        <v>10159722.141346009</v>
      </c>
      <c r="O34" s="47">
        <f t="shared" ref="O34" si="16">N34+O33</f>
        <v>12124397.07670201</v>
      </c>
      <c r="P34" s="108"/>
      <c r="Q34" s="45"/>
      <c r="R34" s="3"/>
      <c r="S34" s="3"/>
      <c r="T34" s="2"/>
    </row>
    <row r="35" spans="1:20" ht="12.75" customHeight="1">
      <c r="A35" s="50"/>
      <c r="B35" s="3"/>
      <c r="C35" s="51"/>
      <c r="D35" s="52"/>
      <c r="E35" s="52"/>
      <c r="F35" s="52"/>
      <c r="G35" s="3"/>
      <c r="H35" s="3"/>
      <c r="I35" s="3"/>
      <c r="J35" s="3"/>
      <c r="K35" s="3"/>
      <c r="L35" s="3"/>
      <c r="M35" s="3"/>
      <c r="N35" s="3"/>
      <c r="O35" s="3"/>
      <c r="P35" s="52"/>
      <c r="Q35" s="3"/>
      <c r="R35" s="3"/>
      <c r="S35" s="3"/>
      <c r="T35" s="2"/>
    </row>
    <row r="36" spans="1:20" ht="12.75" customHeight="1">
      <c r="A36" s="3"/>
      <c r="B36" s="3"/>
      <c r="C36" s="3"/>
      <c r="D36" s="52">
        <f>D11-D15</f>
        <v>188506.0356</v>
      </c>
      <c r="E36" s="52">
        <f t="shared" ref="E36:O36" si="17">E11-E15</f>
        <v>-188505.9644</v>
      </c>
      <c r="F36" s="52">
        <f t="shared" si="17"/>
        <v>230080.68080000003</v>
      </c>
      <c r="G36" s="52">
        <f t="shared" si="17"/>
        <v>230080.68080000003</v>
      </c>
      <c r="H36" s="52">
        <f t="shared" si="17"/>
        <v>230080.68080000003</v>
      </c>
      <c r="I36" s="52">
        <f t="shared" si="17"/>
        <v>230080.68080000003</v>
      </c>
      <c r="J36" s="52">
        <f t="shared" si="17"/>
        <v>230080.68080000003</v>
      </c>
      <c r="K36" s="52">
        <f t="shared" si="17"/>
        <v>-1150403.3192</v>
      </c>
      <c r="L36" s="52">
        <f t="shared" si="17"/>
        <v>230080.68080000003</v>
      </c>
      <c r="M36" s="52">
        <f t="shared" si="17"/>
        <v>230080.68080000003</v>
      </c>
      <c r="N36" s="52">
        <f t="shared" si="17"/>
        <v>230080.68080000003</v>
      </c>
      <c r="O36" s="52">
        <f t="shared" si="17"/>
        <v>230080.68080000003</v>
      </c>
      <c r="P36" s="3"/>
      <c r="Q36" s="3"/>
      <c r="R36" s="3"/>
      <c r="S36" s="3"/>
      <c r="T36" s="2"/>
    </row>
    <row r="37" spans="1:20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2"/>
    </row>
    <row r="38" spans="1:20" ht="13.5" customHeight="1">
      <c r="A38" s="3"/>
      <c r="B38" s="3"/>
      <c r="C38" s="3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3"/>
      <c r="Q38" s="3"/>
      <c r="R38" s="3"/>
      <c r="S38" s="3"/>
      <c r="T38" s="2"/>
    </row>
    <row r="39" spans="1:20" ht="13.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2"/>
    </row>
    <row r="40" spans="1:20" ht="13.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2"/>
    </row>
    <row r="41" spans="1:20" ht="13.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2"/>
    </row>
    <row r="42" spans="1:20" ht="13.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2"/>
    </row>
    <row r="43" spans="1:20" ht="13.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2"/>
    </row>
    <row r="44" spans="1:20" ht="13.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2"/>
    </row>
    <row r="45" spans="1:20" ht="13.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2"/>
    </row>
    <row r="46" spans="1:20" ht="13.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2"/>
    </row>
    <row r="47" spans="1:20" ht="13.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2"/>
    </row>
    <row r="48" spans="1:20" ht="13.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2"/>
    </row>
    <row r="49" spans="1:20" ht="13.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2"/>
    </row>
    <row r="50" spans="1:20" ht="13.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2"/>
    </row>
    <row r="51" spans="1:20" ht="13.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2"/>
    </row>
    <row r="52" spans="1:20" ht="13.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2"/>
    </row>
    <row r="53" spans="1:20" ht="13.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2"/>
    </row>
    <row r="54" spans="1:20" ht="13.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2"/>
    </row>
    <row r="55" spans="1:20" ht="13.5" customHeight="1">
      <c r="A55" s="3"/>
      <c r="B55" s="3"/>
      <c r="C55" s="3"/>
      <c r="D55" s="3"/>
      <c r="E55" s="3"/>
      <c r="F55" s="3"/>
      <c r="G55" s="2"/>
      <c r="H55" s="2"/>
      <c r="I55" s="2"/>
      <c r="J55" s="2"/>
      <c r="K55" s="2"/>
      <c r="L55" s="2"/>
      <c r="M55" s="2"/>
      <c r="N55" s="2"/>
      <c r="O55" s="2"/>
      <c r="P55" s="3"/>
      <c r="Q55" s="3"/>
      <c r="R55" s="3"/>
      <c r="S55" s="3"/>
      <c r="T55" s="2"/>
    </row>
    <row r="56" spans="1:20" ht="13.5" customHeight="1">
      <c r="A56" s="3"/>
      <c r="B56" s="3"/>
      <c r="C56" s="3"/>
      <c r="D56" s="3"/>
      <c r="E56" s="3"/>
      <c r="F56" s="3"/>
      <c r="G56" s="2"/>
      <c r="H56" s="2"/>
      <c r="I56" s="2"/>
      <c r="J56" s="2"/>
      <c r="K56" s="2"/>
      <c r="L56" s="2"/>
      <c r="M56" s="2"/>
      <c r="N56" s="2"/>
      <c r="O56" s="2"/>
      <c r="P56" s="3"/>
      <c r="Q56" s="3"/>
      <c r="R56" s="3"/>
      <c r="S56" s="3"/>
      <c r="T56" s="2"/>
    </row>
    <row r="57" spans="1:20" ht="13.5" customHeight="1">
      <c r="A57" s="3"/>
      <c r="B57" s="3"/>
      <c r="C57" s="3"/>
      <c r="D57" s="3"/>
      <c r="E57" s="3"/>
      <c r="F57" s="3"/>
      <c r="G57" s="2"/>
      <c r="H57" s="2"/>
      <c r="I57" s="2"/>
      <c r="J57" s="2"/>
      <c r="K57" s="2"/>
      <c r="L57" s="2"/>
      <c r="M57" s="2"/>
      <c r="N57" s="2"/>
      <c r="O57" s="2"/>
      <c r="P57" s="3"/>
      <c r="Q57" s="3"/>
      <c r="R57" s="3"/>
      <c r="S57" s="3"/>
      <c r="T57" s="2"/>
    </row>
    <row r="58" spans="1:20" ht="13.5" customHeight="1">
      <c r="A58" s="3"/>
      <c r="B58" s="3"/>
      <c r="C58" s="3"/>
      <c r="D58" s="3"/>
      <c r="E58" s="3"/>
      <c r="F58" s="3"/>
      <c r="G58" s="2"/>
      <c r="H58" s="2"/>
      <c r="I58" s="2"/>
      <c r="J58" s="2"/>
      <c r="K58" s="2"/>
      <c r="L58" s="2"/>
      <c r="M58" s="2"/>
      <c r="N58" s="2"/>
      <c r="O58" s="2"/>
      <c r="P58" s="3"/>
      <c r="Q58" s="3"/>
      <c r="R58" s="3"/>
      <c r="S58" s="3"/>
      <c r="T58" s="2"/>
    </row>
    <row r="59" spans="1:20" ht="13.5" customHeight="1">
      <c r="A59" s="3"/>
      <c r="B59" s="3"/>
      <c r="C59" s="3"/>
      <c r="D59" s="3"/>
      <c r="E59" s="3"/>
      <c r="F59" s="3"/>
      <c r="G59" s="2"/>
      <c r="H59" s="2"/>
      <c r="I59" s="2"/>
      <c r="J59" s="2"/>
      <c r="K59" s="2"/>
      <c r="L59" s="2"/>
      <c r="M59" s="2"/>
      <c r="N59" s="2"/>
      <c r="O59" s="2"/>
      <c r="P59" s="3"/>
      <c r="Q59" s="3"/>
      <c r="R59" s="3"/>
      <c r="S59" s="3"/>
      <c r="T59" s="2"/>
    </row>
    <row r="60" spans="1:20" ht="13.5" customHeight="1">
      <c r="A60" s="3"/>
      <c r="B60" s="3"/>
      <c r="C60" s="3"/>
      <c r="D60" s="3"/>
      <c r="E60" s="3"/>
      <c r="F60" s="3"/>
      <c r="G60" s="2"/>
      <c r="H60" s="2"/>
      <c r="I60" s="2"/>
      <c r="J60" s="2"/>
      <c r="K60" s="2"/>
      <c r="L60" s="2"/>
      <c r="M60" s="2"/>
      <c r="N60" s="2"/>
      <c r="O60" s="2"/>
      <c r="P60" s="3"/>
      <c r="Q60" s="3"/>
      <c r="R60" s="3"/>
      <c r="S60" s="3"/>
      <c r="T60" s="2"/>
    </row>
    <row r="61" spans="1:20" ht="13.5" customHeight="1">
      <c r="A61" s="3"/>
      <c r="B61" s="3"/>
      <c r="C61" s="3"/>
      <c r="D61" s="3"/>
      <c r="E61" s="3"/>
      <c r="F61" s="3"/>
      <c r="G61" s="2"/>
      <c r="H61" s="2"/>
      <c r="I61" s="2"/>
      <c r="J61" s="2"/>
      <c r="K61" s="2"/>
      <c r="L61" s="2"/>
      <c r="M61" s="2"/>
      <c r="N61" s="2"/>
      <c r="O61" s="2"/>
      <c r="P61" s="3"/>
      <c r="Q61" s="3"/>
      <c r="R61" s="3"/>
      <c r="S61" s="3"/>
      <c r="T61" s="2"/>
    </row>
    <row r="62" spans="1:20" ht="13.5" customHeight="1">
      <c r="A62" s="3"/>
      <c r="B62" s="3"/>
      <c r="C62" s="3"/>
      <c r="D62" s="3"/>
      <c r="E62" s="3"/>
      <c r="F62" s="3"/>
      <c r="G62" s="2"/>
      <c r="H62" s="2"/>
      <c r="I62" s="2"/>
      <c r="J62" s="2"/>
      <c r="K62" s="2"/>
      <c r="L62" s="2"/>
      <c r="M62" s="2"/>
      <c r="N62" s="2"/>
      <c r="O62" s="2"/>
      <c r="P62" s="3"/>
      <c r="Q62" s="3"/>
      <c r="R62" s="3"/>
      <c r="S62" s="3"/>
      <c r="T62" s="2"/>
    </row>
    <row r="63" spans="1:20" ht="13.5" customHeight="1">
      <c r="A63" s="3"/>
      <c r="B63" s="3"/>
      <c r="C63" s="3"/>
      <c r="D63" s="3"/>
      <c r="E63" s="3"/>
      <c r="F63" s="3"/>
      <c r="G63" s="2"/>
      <c r="H63" s="2"/>
      <c r="I63" s="2"/>
      <c r="J63" s="2"/>
      <c r="K63" s="2"/>
      <c r="L63" s="2"/>
      <c r="M63" s="2"/>
      <c r="N63" s="2"/>
      <c r="O63" s="2"/>
      <c r="P63" s="3"/>
      <c r="Q63" s="3"/>
      <c r="R63" s="3"/>
      <c r="S63" s="3"/>
      <c r="T63" s="2"/>
    </row>
    <row r="64" spans="1:20" ht="13.5" customHeight="1">
      <c r="A64" s="3"/>
      <c r="B64" s="3"/>
      <c r="C64" s="3"/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3"/>
      <c r="Q64" s="3"/>
      <c r="R64" s="3"/>
      <c r="S64" s="3"/>
      <c r="T64" s="2"/>
    </row>
    <row r="65" spans="1:20" ht="13.5" customHeight="1">
      <c r="A65" s="3"/>
      <c r="B65" s="3"/>
      <c r="C65" s="3"/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3"/>
      <c r="Q65" s="3"/>
      <c r="R65" s="3"/>
      <c r="S65" s="3"/>
      <c r="T65" s="2"/>
    </row>
    <row r="66" spans="1:20" ht="13.5" customHeight="1">
      <c r="A66" s="3"/>
      <c r="B66" s="3"/>
      <c r="C66" s="3"/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3"/>
      <c r="Q66" s="3"/>
      <c r="R66" s="3"/>
      <c r="S66" s="3"/>
      <c r="T66" s="2"/>
    </row>
    <row r="67" spans="1:20" ht="13.5" customHeight="1">
      <c r="A67" s="3"/>
      <c r="B67" s="3"/>
      <c r="C67" s="3"/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3"/>
      <c r="Q67" s="3"/>
      <c r="R67" s="3"/>
      <c r="S67" s="3"/>
      <c r="T67" s="2"/>
    </row>
    <row r="68" spans="1:20" ht="13.5" customHeight="1">
      <c r="A68" s="3"/>
      <c r="B68" s="3"/>
      <c r="C68" s="3"/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3"/>
      <c r="Q68" s="3"/>
      <c r="R68" s="3"/>
      <c r="S68" s="3"/>
      <c r="T68" s="2"/>
    </row>
    <row r="69" spans="1:20" ht="13.5" customHeight="1">
      <c r="A69" s="3"/>
      <c r="B69" s="3"/>
      <c r="C69" s="3"/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3"/>
      <c r="Q69" s="3"/>
      <c r="R69" s="3"/>
      <c r="S69" s="3"/>
      <c r="T69" s="2"/>
    </row>
    <row r="70" spans="1:20" ht="13.5" customHeight="1">
      <c r="A70" s="3"/>
      <c r="B70" s="3"/>
      <c r="C70" s="3"/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3"/>
      <c r="Q70" s="3"/>
      <c r="R70" s="3"/>
      <c r="S70" s="3"/>
      <c r="T70" s="2"/>
    </row>
    <row r="71" spans="1:20" ht="13.5" customHeight="1">
      <c r="A71" s="3"/>
      <c r="B71" s="3"/>
      <c r="C71" s="3"/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3"/>
      <c r="Q71" s="3"/>
      <c r="R71" s="3"/>
      <c r="S71" s="3"/>
      <c r="T71" s="2"/>
    </row>
    <row r="72" spans="1:20" ht="13.5" customHeight="1">
      <c r="A72" s="3"/>
      <c r="B72" s="3"/>
      <c r="C72" s="3"/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3"/>
      <c r="Q72" s="3"/>
      <c r="R72" s="3"/>
      <c r="S72" s="3"/>
      <c r="T72" s="2"/>
    </row>
    <row r="73" spans="1:20" ht="13.5" customHeight="1">
      <c r="A73" s="3"/>
      <c r="B73" s="3"/>
      <c r="C73" s="3"/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3"/>
      <c r="Q73" s="3"/>
      <c r="R73" s="3"/>
      <c r="S73" s="3"/>
      <c r="T73" s="2"/>
    </row>
    <row r="74" spans="1:20" ht="13.5" customHeight="1">
      <c r="A74" s="3"/>
      <c r="B74" s="3"/>
      <c r="C74" s="3"/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3"/>
      <c r="Q74" s="3"/>
      <c r="R74" s="3"/>
      <c r="S74" s="3"/>
      <c r="T74" s="2"/>
    </row>
    <row r="75" spans="1:20" ht="13.5" customHeight="1">
      <c r="A75" s="3"/>
      <c r="B75" s="3"/>
      <c r="C75" s="3"/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3"/>
      <c r="Q75" s="3"/>
      <c r="R75" s="3"/>
      <c r="S75" s="3"/>
      <c r="T75" s="2"/>
    </row>
    <row r="76" spans="1:20" ht="13.5" customHeight="1">
      <c r="A76" s="3"/>
      <c r="B76" s="3"/>
      <c r="C76" s="3"/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3"/>
      <c r="Q76" s="3"/>
      <c r="R76" s="3"/>
      <c r="S76" s="3"/>
      <c r="T76" s="2"/>
    </row>
    <row r="77" spans="1:20" ht="13.5" customHeight="1">
      <c r="A77" s="3"/>
      <c r="B77" s="3"/>
      <c r="C77" s="3"/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3"/>
      <c r="Q77" s="3"/>
      <c r="R77" s="3"/>
      <c r="S77" s="3"/>
      <c r="T77" s="2"/>
    </row>
    <row r="78" spans="1:20" ht="13.5" customHeight="1">
      <c r="A78" s="3"/>
      <c r="B78" s="3"/>
      <c r="C78" s="3"/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3"/>
      <c r="Q78" s="3"/>
      <c r="R78" s="3"/>
      <c r="S78" s="3"/>
      <c r="T78" s="2"/>
    </row>
    <row r="79" spans="1:20" ht="13.5" customHeight="1">
      <c r="A79" s="3"/>
      <c r="B79" s="3"/>
      <c r="C79" s="3"/>
      <c r="D79" s="3"/>
      <c r="E79" s="3"/>
      <c r="F79" s="3"/>
      <c r="G79" s="2"/>
      <c r="H79" s="2"/>
      <c r="I79" s="2"/>
      <c r="J79" s="2"/>
      <c r="K79" s="2"/>
      <c r="L79" s="2"/>
      <c r="M79" s="2"/>
      <c r="N79" s="2"/>
      <c r="O79" s="2"/>
      <c r="P79" s="3"/>
      <c r="Q79" s="3"/>
      <c r="R79" s="3"/>
      <c r="S79" s="3"/>
      <c r="T79" s="2"/>
    </row>
    <row r="80" spans="1:20" ht="13.5" customHeight="1">
      <c r="A80" s="3"/>
      <c r="B80" s="3"/>
      <c r="C80" s="3"/>
      <c r="D80" s="3"/>
      <c r="E80" s="3"/>
      <c r="F80" s="3"/>
      <c r="G80" s="2"/>
      <c r="H80" s="2"/>
      <c r="I80" s="2"/>
      <c r="J80" s="2"/>
      <c r="K80" s="2"/>
      <c r="L80" s="2"/>
      <c r="M80" s="2"/>
      <c r="N80" s="2"/>
      <c r="O80" s="2"/>
      <c r="P80" s="3"/>
      <c r="Q80" s="3"/>
      <c r="R80" s="3"/>
      <c r="S80" s="3"/>
      <c r="T80" s="2"/>
    </row>
    <row r="81" spans="1:20" ht="13.5" customHeight="1">
      <c r="A81" s="3"/>
      <c r="B81" s="3"/>
      <c r="C81" s="3"/>
      <c r="D81" s="3"/>
      <c r="E81" s="3"/>
      <c r="F81" s="3"/>
      <c r="G81" s="2"/>
      <c r="H81" s="2"/>
      <c r="I81" s="2"/>
      <c r="J81" s="2"/>
      <c r="K81" s="2"/>
      <c r="L81" s="2"/>
      <c r="M81" s="2"/>
      <c r="N81" s="2"/>
      <c r="O81" s="2"/>
      <c r="P81" s="3"/>
      <c r="Q81" s="3"/>
      <c r="R81" s="3"/>
      <c r="S81" s="3"/>
      <c r="T81" s="2"/>
    </row>
    <row r="82" spans="1:20" ht="13.5" customHeight="1">
      <c r="A82" s="3"/>
      <c r="B82" s="3"/>
      <c r="C82" s="3"/>
      <c r="D82" s="3"/>
      <c r="E82" s="3"/>
      <c r="F82" s="3"/>
      <c r="G82" s="2"/>
      <c r="H82" s="2"/>
      <c r="I82" s="2"/>
      <c r="J82" s="2"/>
      <c r="K82" s="2"/>
      <c r="L82" s="2"/>
      <c r="M82" s="2"/>
      <c r="N82" s="2"/>
      <c r="O82" s="2"/>
      <c r="P82" s="3"/>
      <c r="Q82" s="3"/>
      <c r="R82" s="3"/>
      <c r="S82" s="3"/>
      <c r="T82" s="2"/>
    </row>
    <row r="83" spans="1:20" ht="13.5" customHeight="1">
      <c r="A83" s="3"/>
      <c r="B83" s="3"/>
      <c r="C83" s="3"/>
      <c r="D83" s="3"/>
      <c r="E83" s="3"/>
      <c r="F83" s="3"/>
      <c r="G83" s="2"/>
      <c r="H83" s="2"/>
      <c r="I83" s="2"/>
      <c r="J83" s="2"/>
      <c r="K83" s="2"/>
      <c r="L83" s="2"/>
      <c r="M83" s="2"/>
      <c r="N83" s="2"/>
      <c r="O83" s="2"/>
      <c r="P83" s="3"/>
      <c r="Q83" s="3"/>
      <c r="R83" s="3"/>
      <c r="S83" s="3"/>
      <c r="T83" s="2"/>
    </row>
    <row r="84" spans="1:20" ht="13.5" customHeight="1">
      <c r="A84" s="3"/>
      <c r="B84" s="3"/>
      <c r="C84" s="3"/>
      <c r="D84" s="3"/>
      <c r="E84" s="3"/>
      <c r="F84" s="3"/>
      <c r="G84" s="2"/>
      <c r="H84" s="2"/>
      <c r="I84" s="2"/>
      <c r="J84" s="2"/>
      <c r="K84" s="2"/>
      <c r="L84" s="2"/>
      <c r="M84" s="2"/>
      <c r="N84" s="2"/>
      <c r="O84" s="2"/>
      <c r="P84" s="3"/>
      <c r="Q84" s="3"/>
      <c r="R84" s="3"/>
      <c r="S84" s="3"/>
      <c r="T84" s="2"/>
    </row>
    <row r="85" spans="1:20" ht="13.5" customHeight="1">
      <c r="A85" s="3"/>
      <c r="B85" s="3"/>
      <c r="C85" s="3"/>
      <c r="D85" s="3"/>
      <c r="E85" s="3"/>
      <c r="F85" s="3"/>
      <c r="G85" s="2"/>
      <c r="H85" s="2"/>
      <c r="I85" s="2"/>
      <c r="J85" s="2"/>
      <c r="K85" s="2"/>
      <c r="L85" s="2"/>
      <c r="M85" s="2"/>
      <c r="N85" s="2"/>
      <c r="O85" s="2"/>
      <c r="P85" s="3"/>
      <c r="Q85" s="3"/>
      <c r="R85" s="3"/>
      <c r="S85" s="3"/>
      <c r="T85" s="2"/>
    </row>
    <row r="86" spans="1:20" ht="13.5" customHeight="1">
      <c r="A86" s="3"/>
      <c r="B86" s="3"/>
      <c r="C86" s="3"/>
      <c r="D86" s="3"/>
      <c r="E86" s="3"/>
      <c r="F86" s="3"/>
      <c r="G86" s="2"/>
      <c r="H86" s="2"/>
      <c r="I86" s="2"/>
      <c r="J86" s="2"/>
      <c r="K86" s="2"/>
      <c r="L86" s="2"/>
      <c r="M86" s="2"/>
      <c r="N86" s="2"/>
      <c r="O86" s="2"/>
      <c r="P86" s="3"/>
      <c r="Q86" s="3"/>
      <c r="R86" s="3"/>
      <c r="S86" s="3"/>
      <c r="T86" s="2"/>
    </row>
    <row r="87" spans="1:20" ht="13.5" customHeight="1">
      <c r="A87" s="3"/>
      <c r="B87" s="3"/>
      <c r="C87" s="3"/>
      <c r="D87" s="3"/>
      <c r="E87" s="3"/>
      <c r="F87" s="3"/>
      <c r="G87" s="2"/>
      <c r="H87" s="2"/>
      <c r="I87" s="2"/>
      <c r="J87" s="2"/>
      <c r="K87" s="2"/>
      <c r="L87" s="2"/>
      <c r="M87" s="2"/>
      <c r="N87" s="2"/>
      <c r="O87" s="2"/>
      <c r="P87" s="3"/>
      <c r="Q87" s="3"/>
      <c r="R87" s="3"/>
      <c r="S87" s="3"/>
      <c r="T87" s="2"/>
    </row>
    <row r="88" spans="1:20" ht="13.5" customHeight="1">
      <c r="A88" s="3"/>
      <c r="B88" s="3"/>
      <c r="C88" s="3"/>
      <c r="D88" s="3"/>
      <c r="E88" s="3"/>
      <c r="F88" s="3"/>
      <c r="G88" s="2"/>
      <c r="H88" s="2"/>
      <c r="I88" s="2"/>
      <c r="J88" s="2"/>
      <c r="K88" s="2"/>
      <c r="L88" s="2"/>
      <c r="M88" s="2"/>
      <c r="N88" s="2"/>
      <c r="O88" s="2"/>
      <c r="P88" s="3"/>
      <c r="Q88" s="3"/>
      <c r="R88" s="3"/>
      <c r="S88" s="3"/>
      <c r="T88" s="2"/>
    </row>
    <row r="89" spans="1:20" ht="13.5" customHeight="1">
      <c r="A89" s="3"/>
      <c r="B89" s="3"/>
      <c r="C89" s="3"/>
      <c r="D89" s="3"/>
      <c r="E89" s="3"/>
      <c r="F89" s="3"/>
      <c r="G89" s="2"/>
      <c r="H89" s="2"/>
      <c r="I89" s="2"/>
      <c r="J89" s="2"/>
      <c r="K89" s="2"/>
      <c r="L89" s="2"/>
      <c r="M89" s="2"/>
      <c r="N89" s="2"/>
      <c r="O89" s="2"/>
      <c r="P89" s="3"/>
      <c r="Q89" s="3"/>
      <c r="R89" s="3"/>
      <c r="S89" s="3"/>
      <c r="T89" s="2"/>
    </row>
    <row r="90" spans="1:20" ht="13.5" customHeight="1">
      <c r="A90" s="3"/>
      <c r="B90" s="3"/>
      <c r="C90" s="3"/>
      <c r="D90" s="3"/>
      <c r="E90" s="3"/>
      <c r="F90" s="3"/>
      <c r="G90" s="2"/>
      <c r="H90" s="2"/>
      <c r="I90" s="2"/>
      <c r="J90" s="2"/>
      <c r="K90" s="2"/>
      <c r="L90" s="2"/>
      <c r="M90" s="2"/>
      <c r="N90" s="2"/>
      <c r="O90" s="2"/>
      <c r="P90" s="3"/>
      <c r="Q90" s="3"/>
      <c r="R90" s="3"/>
      <c r="S90" s="3"/>
      <c r="T90" s="2"/>
    </row>
    <row r="91" spans="1:20" ht="13.5" customHeight="1">
      <c r="A91" s="3"/>
      <c r="B91" s="3"/>
      <c r="C91" s="3"/>
      <c r="D91" s="3"/>
      <c r="E91" s="3"/>
      <c r="F91" s="3"/>
      <c r="G91" s="2"/>
      <c r="H91" s="2"/>
      <c r="I91" s="2"/>
      <c r="J91" s="2"/>
      <c r="K91" s="2"/>
      <c r="L91" s="2"/>
      <c r="M91" s="2"/>
      <c r="N91" s="2"/>
      <c r="O91" s="2"/>
      <c r="P91" s="3"/>
      <c r="Q91" s="3"/>
      <c r="R91" s="3"/>
      <c r="S91" s="3"/>
      <c r="T91" s="2"/>
    </row>
    <row r="92" spans="1:20" ht="13.5" customHeight="1">
      <c r="A92" s="3"/>
      <c r="B92" s="3"/>
      <c r="C92" s="3"/>
      <c r="D92" s="3"/>
      <c r="E92" s="3"/>
      <c r="F92" s="3"/>
      <c r="G92" s="2"/>
      <c r="H92" s="2"/>
      <c r="I92" s="2"/>
      <c r="J92" s="2"/>
      <c r="K92" s="2"/>
      <c r="L92" s="2"/>
      <c r="M92" s="2"/>
      <c r="N92" s="2"/>
      <c r="O92" s="2"/>
      <c r="P92" s="3"/>
      <c r="Q92" s="3"/>
      <c r="R92" s="3"/>
      <c r="S92" s="3"/>
      <c r="T92" s="2"/>
    </row>
    <row r="93" spans="1:20" ht="13.5" customHeight="1">
      <c r="A93" s="3"/>
      <c r="B93" s="3"/>
      <c r="C93" s="3"/>
      <c r="D93" s="3"/>
      <c r="E93" s="3"/>
      <c r="F93" s="3"/>
      <c r="G93" s="2"/>
      <c r="H93" s="2"/>
      <c r="I93" s="2"/>
      <c r="J93" s="2"/>
      <c r="K93" s="2"/>
      <c r="L93" s="2"/>
      <c r="M93" s="2"/>
      <c r="N93" s="2"/>
      <c r="O93" s="2"/>
      <c r="P93" s="3"/>
      <c r="Q93" s="3"/>
      <c r="R93" s="3"/>
      <c r="S93" s="3"/>
      <c r="T93" s="2"/>
    </row>
    <row r="94" spans="1:20" ht="13.5" customHeight="1">
      <c r="A94" s="3"/>
      <c r="B94" s="3"/>
      <c r="C94" s="3"/>
      <c r="D94" s="3"/>
      <c r="E94" s="3"/>
      <c r="F94" s="3"/>
      <c r="G94" s="2"/>
      <c r="H94" s="2"/>
      <c r="I94" s="2"/>
      <c r="J94" s="2"/>
      <c r="K94" s="2"/>
      <c r="L94" s="2"/>
      <c r="M94" s="2"/>
      <c r="N94" s="2"/>
      <c r="O94" s="2"/>
      <c r="P94" s="3"/>
      <c r="Q94" s="3"/>
      <c r="R94" s="3"/>
      <c r="S94" s="3"/>
      <c r="T94" s="2"/>
    </row>
    <row r="95" spans="1:20" ht="13.5" customHeight="1">
      <c r="A95" s="3"/>
      <c r="B95" s="3"/>
      <c r="C95" s="3"/>
      <c r="D95" s="3"/>
      <c r="E95" s="3"/>
      <c r="F95" s="3"/>
      <c r="G95" s="2"/>
      <c r="H95" s="2"/>
      <c r="I95" s="2"/>
      <c r="J95" s="2"/>
      <c r="K95" s="2"/>
      <c r="L95" s="2"/>
      <c r="M95" s="2"/>
      <c r="N95" s="2"/>
      <c r="O95" s="2"/>
      <c r="P95" s="3"/>
      <c r="Q95" s="3"/>
      <c r="R95" s="3"/>
      <c r="S95" s="3"/>
      <c r="T95" s="2"/>
    </row>
    <row r="96" spans="1:20" ht="13.5" customHeight="1">
      <c r="A96" s="3"/>
      <c r="B96" s="3"/>
      <c r="C96" s="3"/>
      <c r="D96" s="3"/>
      <c r="E96" s="3"/>
      <c r="F96" s="3"/>
      <c r="G96" s="2"/>
      <c r="H96" s="2"/>
      <c r="I96" s="2"/>
      <c r="J96" s="2"/>
      <c r="K96" s="2"/>
      <c r="L96" s="2"/>
      <c r="M96" s="2"/>
      <c r="N96" s="2"/>
      <c r="O96" s="2"/>
      <c r="P96" s="3"/>
      <c r="Q96" s="3"/>
      <c r="R96" s="3"/>
      <c r="S96" s="3"/>
      <c r="T96" s="2"/>
    </row>
    <row r="97" spans="1:20" ht="13.5" customHeight="1">
      <c r="A97" s="3"/>
      <c r="B97" s="3"/>
      <c r="C97" s="3"/>
      <c r="D97" s="3"/>
      <c r="E97" s="3"/>
      <c r="F97" s="3"/>
      <c r="G97" s="2"/>
      <c r="H97" s="2"/>
      <c r="I97" s="2"/>
      <c r="J97" s="2"/>
      <c r="K97" s="2"/>
      <c r="L97" s="2"/>
      <c r="M97" s="2"/>
      <c r="N97" s="2"/>
      <c r="O97" s="2"/>
      <c r="P97" s="3"/>
      <c r="Q97" s="3"/>
      <c r="R97" s="3"/>
      <c r="S97" s="3"/>
      <c r="T97" s="2"/>
    </row>
    <row r="98" spans="1:20" ht="13.5" customHeight="1">
      <c r="A98" s="3"/>
      <c r="B98" s="3"/>
      <c r="C98" s="3"/>
      <c r="D98" s="3"/>
      <c r="E98" s="3"/>
      <c r="F98" s="3"/>
      <c r="G98" s="2"/>
      <c r="H98" s="2"/>
      <c r="I98" s="2"/>
      <c r="J98" s="2"/>
      <c r="K98" s="2"/>
      <c r="L98" s="2"/>
      <c r="M98" s="2"/>
      <c r="N98" s="2"/>
      <c r="O98" s="2"/>
      <c r="P98" s="3"/>
      <c r="Q98" s="3"/>
      <c r="R98" s="3"/>
      <c r="S98" s="3"/>
      <c r="T98" s="2"/>
    </row>
    <row r="99" spans="1:20" ht="13.5" customHeight="1">
      <c r="A99" s="3"/>
      <c r="B99" s="3"/>
      <c r="C99" s="3"/>
      <c r="D99" s="3"/>
      <c r="E99" s="3"/>
      <c r="F99" s="3"/>
      <c r="G99" s="2"/>
      <c r="H99" s="2"/>
      <c r="I99" s="2"/>
      <c r="J99" s="2"/>
      <c r="K99" s="2"/>
      <c r="L99" s="2"/>
      <c r="M99" s="2"/>
      <c r="N99" s="2"/>
      <c r="O99" s="2"/>
      <c r="P99" s="3"/>
      <c r="Q99" s="3"/>
      <c r="R99" s="3"/>
      <c r="S99" s="3"/>
      <c r="T99" s="2"/>
    </row>
    <row r="100" spans="1:20" ht="13.5" customHeight="1">
      <c r="A100" s="3"/>
      <c r="B100" s="3"/>
      <c r="C100" s="3"/>
      <c r="D100" s="3"/>
      <c r="E100" s="3"/>
      <c r="F100" s="3"/>
      <c r="G100" s="2"/>
      <c r="H100" s="2"/>
      <c r="I100" s="2"/>
      <c r="J100" s="2"/>
      <c r="K100" s="2"/>
      <c r="L100" s="2"/>
      <c r="M100" s="2"/>
      <c r="N100" s="2"/>
      <c r="O100" s="2"/>
      <c r="P100" s="3"/>
      <c r="Q100" s="3"/>
      <c r="R100" s="3"/>
      <c r="S100" s="3"/>
      <c r="T100" s="2"/>
    </row>
    <row r="101" spans="1:20" ht="13.5" customHeight="1">
      <c r="A101" s="3"/>
      <c r="B101" s="3"/>
      <c r="C101" s="3"/>
      <c r="D101" s="3"/>
      <c r="E101" s="3"/>
      <c r="F101" s="3"/>
      <c r="G101" s="2"/>
      <c r="H101" s="2"/>
      <c r="I101" s="2"/>
      <c r="J101" s="2"/>
      <c r="K101" s="2"/>
      <c r="L101" s="2"/>
      <c r="M101" s="2"/>
      <c r="N101" s="2"/>
      <c r="O101" s="2"/>
      <c r="P101" s="3"/>
      <c r="Q101" s="3"/>
      <c r="R101" s="3"/>
      <c r="S101" s="3"/>
      <c r="T101" s="2"/>
    </row>
    <row r="102" spans="1:20" ht="13.5" customHeight="1">
      <c r="A102" s="3"/>
      <c r="B102" s="3"/>
      <c r="C102" s="3"/>
      <c r="D102" s="3"/>
      <c r="E102" s="3"/>
      <c r="F102" s="3"/>
      <c r="G102" s="2"/>
      <c r="H102" s="2"/>
      <c r="I102" s="2"/>
      <c r="J102" s="2"/>
      <c r="K102" s="2"/>
      <c r="L102" s="2"/>
      <c r="M102" s="2"/>
      <c r="N102" s="2"/>
      <c r="O102" s="2"/>
      <c r="P102" s="3"/>
      <c r="Q102" s="3"/>
      <c r="R102" s="3"/>
      <c r="S102" s="3"/>
      <c r="T102" s="2"/>
    </row>
    <row r="103" spans="1:20" ht="13.5" customHeight="1">
      <c r="A103" s="3"/>
      <c r="B103" s="3"/>
      <c r="C103" s="3"/>
      <c r="D103" s="3"/>
      <c r="E103" s="3"/>
      <c r="F103" s="3"/>
      <c r="G103" s="2"/>
      <c r="H103" s="2"/>
      <c r="I103" s="2"/>
      <c r="J103" s="2"/>
      <c r="K103" s="2"/>
      <c r="L103" s="2"/>
      <c r="M103" s="2"/>
      <c r="N103" s="2"/>
      <c r="O103" s="2"/>
      <c r="P103" s="3"/>
      <c r="Q103" s="3"/>
      <c r="R103" s="3"/>
      <c r="S103" s="3"/>
      <c r="T103" s="2"/>
    </row>
    <row r="104" spans="1:20" ht="13.5" customHeight="1">
      <c r="A104" s="3"/>
      <c r="B104" s="3"/>
      <c r="C104" s="3"/>
      <c r="D104" s="3"/>
      <c r="E104" s="3"/>
      <c r="F104" s="3"/>
      <c r="G104" s="2"/>
      <c r="H104" s="2"/>
      <c r="I104" s="2"/>
      <c r="J104" s="2"/>
      <c r="K104" s="2"/>
      <c r="L104" s="2"/>
      <c r="M104" s="2"/>
      <c r="N104" s="2"/>
      <c r="O104" s="2"/>
      <c r="P104" s="3"/>
      <c r="Q104" s="3"/>
      <c r="R104" s="3"/>
      <c r="S104" s="3"/>
      <c r="T104" s="2"/>
    </row>
    <row r="105" spans="1:20" ht="13.5" customHeight="1">
      <c r="A105" s="3"/>
      <c r="B105" s="3"/>
      <c r="C105" s="3"/>
      <c r="D105" s="3"/>
      <c r="E105" s="3"/>
      <c r="F105" s="3"/>
      <c r="G105" s="2"/>
      <c r="H105" s="2"/>
      <c r="I105" s="2"/>
      <c r="J105" s="2"/>
      <c r="K105" s="2"/>
      <c r="L105" s="2"/>
      <c r="M105" s="2"/>
      <c r="N105" s="2"/>
      <c r="O105" s="2"/>
      <c r="P105" s="3"/>
      <c r="Q105" s="3"/>
      <c r="R105" s="3"/>
      <c r="S105" s="3"/>
      <c r="T105" s="2"/>
    </row>
    <row r="106" spans="1:20" ht="13.5" customHeight="1">
      <c r="A106" s="3"/>
      <c r="B106" s="3"/>
      <c r="C106" s="3"/>
      <c r="D106" s="3"/>
      <c r="E106" s="3"/>
      <c r="F106" s="3"/>
      <c r="G106" s="2"/>
      <c r="H106" s="2"/>
      <c r="I106" s="2"/>
      <c r="J106" s="2"/>
      <c r="K106" s="2"/>
      <c r="L106" s="2"/>
      <c r="M106" s="2"/>
      <c r="N106" s="2"/>
      <c r="O106" s="2"/>
      <c r="P106" s="3"/>
      <c r="Q106" s="3"/>
      <c r="R106" s="3"/>
      <c r="S106" s="3"/>
      <c r="T106" s="2"/>
    </row>
    <row r="107" spans="1:20" ht="13.5" customHeight="1">
      <c r="A107" s="3"/>
      <c r="B107" s="3"/>
      <c r="C107" s="3"/>
      <c r="D107" s="3"/>
      <c r="E107" s="3"/>
      <c r="F107" s="3"/>
      <c r="G107" s="2"/>
      <c r="H107" s="2"/>
      <c r="I107" s="2"/>
      <c r="J107" s="2"/>
      <c r="K107" s="2"/>
      <c r="L107" s="2"/>
      <c r="M107" s="2"/>
      <c r="N107" s="2"/>
      <c r="O107" s="2"/>
      <c r="P107" s="3"/>
      <c r="Q107" s="3"/>
      <c r="R107" s="3"/>
      <c r="S107" s="3"/>
      <c r="T107" s="2"/>
    </row>
    <row r="108" spans="1:20" ht="13.5" customHeight="1">
      <c r="A108" s="3"/>
      <c r="B108" s="3"/>
      <c r="C108" s="3"/>
      <c r="D108" s="3"/>
      <c r="E108" s="3"/>
      <c r="F108" s="3"/>
      <c r="G108" s="2"/>
      <c r="H108" s="2"/>
      <c r="I108" s="2"/>
      <c r="J108" s="2"/>
      <c r="K108" s="2"/>
      <c r="L108" s="2"/>
      <c r="M108" s="2"/>
      <c r="N108" s="2"/>
      <c r="O108" s="2"/>
      <c r="P108" s="3"/>
      <c r="Q108" s="3"/>
      <c r="R108" s="3"/>
      <c r="S108" s="3"/>
      <c r="T108" s="2"/>
    </row>
    <row r="109" spans="1:20" ht="13.5" customHeight="1">
      <c r="A109" s="3"/>
      <c r="B109" s="3"/>
      <c r="C109" s="3"/>
      <c r="D109" s="3"/>
      <c r="E109" s="3"/>
      <c r="F109" s="3"/>
      <c r="G109" s="2"/>
      <c r="H109" s="2"/>
      <c r="I109" s="2"/>
      <c r="J109" s="2"/>
      <c r="K109" s="2"/>
      <c r="L109" s="2"/>
      <c r="M109" s="2"/>
      <c r="N109" s="2"/>
      <c r="O109" s="2"/>
      <c r="P109" s="3"/>
      <c r="Q109" s="3"/>
      <c r="R109" s="3"/>
      <c r="S109" s="3"/>
      <c r="T109" s="2"/>
    </row>
    <row r="110" spans="1:20" ht="13.5" customHeight="1">
      <c r="A110" s="3"/>
      <c r="B110" s="3"/>
      <c r="C110" s="3"/>
      <c r="D110" s="3"/>
      <c r="E110" s="3"/>
      <c r="F110" s="3"/>
      <c r="G110" s="2"/>
      <c r="H110" s="2"/>
      <c r="I110" s="2"/>
      <c r="J110" s="2"/>
      <c r="K110" s="2"/>
      <c r="L110" s="2"/>
      <c r="M110" s="2"/>
      <c r="N110" s="2"/>
      <c r="O110" s="2"/>
      <c r="P110" s="3"/>
      <c r="Q110" s="3"/>
      <c r="R110" s="3"/>
      <c r="S110" s="3"/>
      <c r="T110" s="2"/>
    </row>
    <row r="111" spans="1:20" ht="13.5" customHeight="1">
      <c r="A111" s="3"/>
      <c r="B111" s="3"/>
      <c r="C111" s="3"/>
      <c r="D111" s="3"/>
      <c r="E111" s="3"/>
      <c r="F111" s="3"/>
      <c r="G111" s="2"/>
      <c r="H111" s="2"/>
      <c r="I111" s="2"/>
      <c r="J111" s="2"/>
      <c r="K111" s="2"/>
      <c r="L111" s="2"/>
      <c r="M111" s="2"/>
      <c r="N111" s="2"/>
      <c r="O111" s="2"/>
      <c r="P111" s="3"/>
      <c r="Q111" s="3"/>
      <c r="R111" s="3"/>
      <c r="S111" s="3"/>
      <c r="T111" s="2"/>
    </row>
    <row r="112" spans="1:20" ht="13.5" customHeight="1">
      <c r="A112" s="3"/>
      <c r="B112" s="3"/>
      <c r="C112" s="3"/>
      <c r="D112" s="3"/>
      <c r="E112" s="3"/>
      <c r="F112" s="3"/>
      <c r="G112" s="2"/>
      <c r="H112" s="2"/>
      <c r="I112" s="2"/>
      <c r="J112" s="2"/>
      <c r="K112" s="2"/>
      <c r="L112" s="2"/>
      <c r="M112" s="2"/>
      <c r="N112" s="2"/>
      <c r="O112" s="2"/>
      <c r="P112" s="3"/>
      <c r="Q112" s="3"/>
      <c r="R112" s="3"/>
      <c r="S112" s="3"/>
      <c r="T112" s="2"/>
    </row>
    <row r="113" spans="1:20" ht="13.5" customHeight="1">
      <c r="A113" s="3"/>
      <c r="B113" s="3"/>
      <c r="C113" s="3"/>
      <c r="D113" s="3"/>
      <c r="E113" s="3"/>
      <c r="F113" s="3"/>
      <c r="G113" s="2"/>
      <c r="H113" s="2"/>
      <c r="I113" s="2"/>
      <c r="J113" s="2"/>
      <c r="K113" s="2"/>
      <c r="L113" s="2"/>
      <c r="M113" s="2"/>
      <c r="N113" s="2"/>
      <c r="O113" s="2"/>
      <c r="P113" s="3"/>
      <c r="Q113" s="3"/>
      <c r="R113" s="3"/>
      <c r="S113" s="3"/>
      <c r="T113" s="2"/>
    </row>
    <row r="114" spans="1:20" ht="13.5" customHeight="1">
      <c r="A114" s="3"/>
      <c r="B114" s="3"/>
      <c r="C114" s="3"/>
      <c r="D114" s="3"/>
      <c r="E114" s="3"/>
      <c r="F114" s="3"/>
      <c r="G114" s="2"/>
      <c r="H114" s="2"/>
      <c r="I114" s="2"/>
      <c r="J114" s="2"/>
      <c r="K114" s="2"/>
      <c r="L114" s="2"/>
      <c r="M114" s="2"/>
      <c r="N114" s="2"/>
      <c r="O114" s="2"/>
      <c r="P114" s="3"/>
      <c r="Q114" s="3"/>
      <c r="R114" s="3"/>
      <c r="S114" s="3"/>
      <c r="T114" s="2"/>
    </row>
    <row r="115" spans="1:20" ht="13.5" customHeight="1">
      <c r="A115" s="3"/>
      <c r="B115" s="3"/>
      <c r="C115" s="3"/>
      <c r="D115" s="3"/>
      <c r="E115" s="3"/>
      <c r="F115" s="3"/>
      <c r="G115" s="2"/>
      <c r="H115" s="2"/>
      <c r="I115" s="2"/>
      <c r="J115" s="2"/>
      <c r="K115" s="2"/>
      <c r="L115" s="2"/>
      <c r="M115" s="2"/>
      <c r="N115" s="2"/>
      <c r="O115" s="2"/>
      <c r="P115" s="3"/>
      <c r="Q115" s="3"/>
      <c r="R115" s="3"/>
      <c r="S115" s="3"/>
      <c r="T115" s="2"/>
    </row>
    <row r="116" spans="1:20" ht="13.5" customHeight="1">
      <c r="A116" s="3"/>
      <c r="B116" s="3"/>
      <c r="C116" s="3"/>
      <c r="D116" s="3"/>
      <c r="E116" s="3"/>
      <c r="F116" s="3"/>
      <c r="G116" s="2"/>
      <c r="H116" s="2"/>
      <c r="I116" s="2"/>
      <c r="J116" s="2"/>
      <c r="K116" s="2"/>
      <c r="L116" s="2"/>
      <c r="M116" s="2"/>
      <c r="N116" s="2"/>
      <c r="O116" s="2"/>
      <c r="P116" s="3"/>
      <c r="Q116" s="3"/>
      <c r="R116" s="3"/>
      <c r="S116" s="3"/>
      <c r="T116" s="2"/>
    </row>
    <row r="117" spans="1:20" ht="13.5" customHeight="1">
      <c r="A117" s="3"/>
      <c r="B117" s="3"/>
      <c r="C117" s="3"/>
      <c r="D117" s="3"/>
      <c r="E117" s="3"/>
      <c r="F117" s="3"/>
      <c r="G117" s="2"/>
      <c r="H117" s="2"/>
      <c r="I117" s="2"/>
      <c r="J117" s="2"/>
      <c r="K117" s="2"/>
      <c r="L117" s="2"/>
      <c r="M117" s="2"/>
      <c r="N117" s="2"/>
      <c r="O117" s="2"/>
      <c r="P117" s="3"/>
      <c r="Q117" s="3"/>
      <c r="R117" s="3"/>
      <c r="S117" s="3"/>
      <c r="T117" s="2"/>
    </row>
    <row r="118" spans="1:20" ht="13.5" customHeight="1">
      <c r="A118" s="3"/>
      <c r="B118" s="3"/>
      <c r="C118" s="3"/>
      <c r="D118" s="3"/>
      <c r="E118" s="3"/>
      <c r="F118" s="3"/>
      <c r="G118" s="2"/>
      <c r="H118" s="2"/>
      <c r="I118" s="2"/>
      <c r="J118" s="2"/>
      <c r="K118" s="2"/>
      <c r="L118" s="2"/>
      <c r="M118" s="2"/>
      <c r="N118" s="2"/>
      <c r="O118" s="2"/>
      <c r="P118" s="3"/>
      <c r="Q118" s="3"/>
      <c r="R118" s="3"/>
      <c r="S118" s="3"/>
      <c r="T118" s="2"/>
    </row>
    <row r="119" spans="1:20" ht="13.5" customHeight="1">
      <c r="A119" s="3"/>
      <c r="B119" s="3"/>
      <c r="C119" s="3"/>
      <c r="D119" s="3"/>
      <c r="E119" s="3"/>
      <c r="F119" s="3"/>
      <c r="G119" s="2"/>
      <c r="H119" s="2"/>
      <c r="I119" s="2"/>
      <c r="J119" s="2"/>
      <c r="K119" s="2"/>
      <c r="L119" s="2"/>
      <c r="M119" s="2"/>
      <c r="N119" s="2"/>
      <c r="O119" s="2"/>
      <c r="P119" s="3"/>
      <c r="Q119" s="3"/>
      <c r="R119" s="3"/>
      <c r="S119" s="3"/>
      <c r="T119" s="2"/>
    </row>
    <row r="120" spans="1:20" ht="13.5" customHeight="1">
      <c r="A120" s="3"/>
      <c r="B120" s="3"/>
      <c r="C120" s="3"/>
      <c r="D120" s="3"/>
      <c r="E120" s="3"/>
      <c r="F120" s="3"/>
      <c r="G120" s="2"/>
      <c r="H120" s="2"/>
      <c r="I120" s="2"/>
      <c r="J120" s="2"/>
      <c r="K120" s="2"/>
      <c r="L120" s="2"/>
      <c r="M120" s="2"/>
      <c r="N120" s="2"/>
      <c r="O120" s="2"/>
      <c r="P120" s="3"/>
      <c r="Q120" s="3"/>
      <c r="R120" s="3"/>
      <c r="S120" s="3"/>
      <c r="T120" s="2"/>
    </row>
    <row r="121" spans="1:20" ht="13.5" customHeight="1">
      <c r="A121" s="3"/>
      <c r="B121" s="3"/>
      <c r="C121" s="3"/>
      <c r="D121" s="3"/>
      <c r="E121" s="3"/>
      <c r="F121" s="3"/>
      <c r="G121" s="2"/>
      <c r="H121" s="2"/>
      <c r="I121" s="2"/>
      <c r="J121" s="2"/>
      <c r="K121" s="2"/>
      <c r="L121" s="2"/>
      <c r="M121" s="2"/>
      <c r="N121" s="2"/>
      <c r="O121" s="2"/>
      <c r="P121" s="3"/>
      <c r="Q121" s="3"/>
      <c r="R121" s="3"/>
      <c r="S121" s="3"/>
      <c r="T121" s="2"/>
    </row>
    <row r="122" spans="1:20" ht="13.5" customHeight="1">
      <c r="A122" s="3"/>
      <c r="B122" s="3"/>
      <c r="C122" s="3"/>
      <c r="D122" s="3"/>
      <c r="E122" s="3"/>
      <c r="F122" s="3"/>
      <c r="G122" s="2"/>
      <c r="H122" s="2"/>
      <c r="I122" s="2"/>
      <c r="J122" s="2"/>
      <c r="K122" s="2"/>
      <c r="L122" s="2"/>
      <c r="M122" s="2"/>
      <c r="N122" s="2"/>
      <c r="O122" s="2"/>
      <c r="P122" s="3"/>
      <c r="Q122" s="3"/>
      <c r="R122" s="3"/>
      <c r="S122" s="3"/>
      <c r="T122" s="2"/>
    </row>
    <row r="123" spans="1:20" ht="13.5" customHeight="1">
      <c r="A123" s="3"/>
      <c r="B123" s="3"/>
      <c r="C123" s="3"/>
      <c r="D123" s="3"/>
      <c r="E123" s="3"/>
      <c r="F123" s="3"/>
      <c r="G123" s="2"/>
      <c r="H123" s="2"/>
      <c r="I123" s="2"/>
      <c r="J123" s="2"/>
      <c r="K123" s="2"/>
      <c r="L123" s="2"/>
      <c r="M123" s="2"/>
      <c r="N123" s="2"/>
      <c r="O123" s="2"/>
      <c r="P123" s="3"/>
      <c r="Q123" s="3"/>
      <c r="R123" s="3"/>
      <c r="S123" s="3"/>
      <c r="T123" s="2"/>
    </row>
    <row r="124" spans="1:20" ht="13.5" customHeight="1">
      <c r="A124" s="3"/>
      <c r="B124" s="3"/>
      <c r="C124" s="3"/>
      <c r="D124" s="3"/>
      <c r="E124" s="3"/>
      <c r="F124" s="3"/>
      <c r="G124" s="2"/>
      <c r="H124" s="2"/>
      <c r="I124" s="2"/>
      <c r="J124" s="2"/>
      <c r="K124" s="2"/>
      <c r="L124" s="2"/>
      <c r="M124" s="2"/>
      <c r="N124" s="2"/>
      <c r="O124" s="2"/>
      <c r="P124" s="3"/>
      <c r="Q124" s="3"/>
      <c r="R124" s="3"/>
      <c r="S124" s="3"/>
      <c r="T124" s="2"/>
    </row>
    <row r="125" spans="1:20" ht="13.5" customHeight="1">
      <c r="A125" s="3"/>
      <c r="B125" s="3"/>
      <c r="C125" s="3"/>
      <c r="D125" s="3"/>
      <c r="E125" s="3"/>
      <c r="F125" s="3"/>
      <c r="G125" s="2"/>
      <c r="H125" s="2"/>
      <c r="I125" s="2"/>
      <c r="J125" s="2"/>
      <c r="K125" s="2"/>
      <c r="L125" s="2"/>
      <c r="M125" s="2"/>
      <c r="N125" s="2"/>
      <c r="O125" s="2"/>
      <c r="P125" s="3"/>
      <c r="Q125" s="3"/>
      <c r="R125" s="3"/>
      <c r="S125" s="3"/>
      <c r="T125" s="2"/>
    </row>
    <row r="126" spans="1:20" ht="13.5" customHeight="1">
      <c r="A126" s="3"/>
      <c r="B126" s="3"/>
      <c r="C126" s="3"/>
      <c r="D126" s="3"/>
      <c r="E126" s="3"/>
      <c r="F126" s="3"/>
      <c r="G126" s="2"/>
      <c r="H126" s="2"/>
      <c r="I126" s="2"/>
      <c r="J126" s="2"/>
      <c r="K126" s="2"/>
      <c r="L126" s="2"/>
      <c r="M126" s="2"/>
      <c r="N126" s="2"/>
      <c r="O126" s="2"/>
      <c r="P126" s="3"/>
      <c r="Q126" s="3"/>
      <c r="R126" s="3"/>
      <c r="S126" s="3"/>
      <c r="T126" s="2"/>
    </row>
    <row r="127" spans="1:20" ht="13.5" customHeight="1">
      <c r="A127" s="3"/>
      <c r="B127" s="3"/>
      <c r="C127" s="3"/>
      <c r="D127" s="3"/>
      <c r="E127" s="3"/>
      <c r="F127" s="3"/>
      <c r="G127" s="2"/>
      <c r="H127" s="2"/>
      <c r="I127" s="2"/>
      <c r="J127" s="2"/>
      <c r="K127" s="2"/>
      <c r="L127" s="2"/>
      <c r="M127" s="2"/>
      <c r="N127" s="2"/>
      <c r="O127" s="2"/>
      <c r="P127" s="3"/>
      <c r="Q127" s="3"/>
      <c r="R127" s="3"/>
      <c r="S127" s="3"/>
      <c r="T127" s="2"/>
    </row>
    <row r="128" spans="1:20" ht="13.5" customHeight="1">
      <c r="A128" s="3"/>
      <c r="B128" s="3"/>
      <c r="C128" s="3"/>
      <c r="D128" s="3"/>
      <c r="E128" s="3"/>
      <c r="F128" s="3"/>
      <c r="G128" s="2"/>
      <c r="H128" s="2"/>
      <c r="I128" s="2"/>
      <c r="J128" s="2"/>
      <c r="K128" s="2"/>
      <c r="L128" s="2"/>
      <c r="M128" s="2"/>
      <c r="N128" s="2"/>
      <c r="O128" s="2"/>
      <c r="P128" s="3"/>
      <c r="Q128" s="3"/>
      <c r="R128" s="3"/>
      <c r="S128" s="3"/>
      <c r="T128" s="2"/>
    </row>
    <row r="129" spans="1:20" ht="13.5" customHeight="1">
      <c r="A129" s="3"/>
      <c r="B129" s="3"/>
      <c r="C129" s="3"/>
      <c r="D129" s="3"/>
      <c r="E129" s="3"/>
      <c r="F129" s="3"/>
      <c r="G129" s="2"/>
      <c r="H129" s="2"/>
      <c r="I129" s="2"/>
      <c r="J129" s="2"/>
      <c r="K129" s="2"/>
      <c r="L129" s="2"/>
      <c r="M129" s="2"/>
      <c r="N129" s="2"/>
      <c r="O129" s="2"/>
      <c r="P129" s="3"/>
      <c r="Q129" s="3"/>
      <c r="R129" s="3"/>
      <c r="S129" s="3"/>
      <c r="T129" s="2"/>
    </row>
    <row r="130" spans="1:20" ht="13.5" customHeight="1">
      <c r="A130" s="3"/>
      <c r="B130" s="3"/>
      <c r="C130" s="3"/>
      <c r="D130" s="3"/>
      <c r="E130" s="3"/>
      <c r="F130" s="3"/>
      <c r="G130" s="2"/>
      <c r="H130" s="2"/>
      <c r="I130" s="2"/>
      <c r="J130" s="2"/>
      <c r="K130" s="2"/>
      <c r="L130" s="2"/>
      <c r="M130" s="2"/>
      <c r="N130" s="2"/>
      <c r="O130" s="2"/>
      <c r="P130" s="3"/>
      <c r="Q130" s="3"/>
      <c r="R130" s="3"/>
      <c r="S130" s="3"/>
      <c r="T130" s="2"/>
    </row>
    <row r="131" spans="1:20" ht="13.5" customHeight="1">
      <c r="A131" s="3"/>
      <c r="B131" s="3"/>
      <c r="C131" s="3"/>
      <c r="D131" s="3"/>
      <c r="E131" s="3"/>
      <c r="F131" s="3"/>
      <c r="G131" s="2"/>
      <c r="H131" s="2"/>
      <c r="I131" s="2"/>
      <c r="J131" s="2"/>
      <c r="K131" s="2"/>
      <c r="L131" s="2"/>
      <c r="M131" s="2"/>
      <c r="N131" s="2"/>
      <c r="O131" s="2"/>
      <c r="P131" s="3"/>
      <c r="Q131" s="3"/>
      <c r="R131" s="3"/>
      <c r="S131" s="3"/>
      <c r="T131" s="2"/>
    </row>
    <row r="132" spans="1:20" ht="13.5" customHeight="1">
      <c r="A132" s="3"/>
      <c r="B132" s="3"/>
      <c r="C132" s="3"/>
      <c r="D132" s="3"/>
      <c r="E132" s="3"/>
      <c r="F132" s="3"/>
      <c r="G132" s="2"/>
      <c r="H132" s="2"/>
      <c r="I132" s="2"/>
      <c r="J132" s="2"/>
      <c r="K132" s="2"/>
      <c r="L132" s="2"/>
      <c r="M132" s="2"/>
      <c r="N132" s="2"/>
      <c r="O132" s="2"/>
      <c r="P132" s="3"/>
      <c r="Q132" s="3"/>
      <c r="R132" s="3"/>
      <c r="S132" s="3"/>
      <c r="T132" s="2"/>
    </row>
    <row r="133" spans="1:20" ht="13.5" customHeight="1">
      <c r="A133" s="3"/>
      <c r="B133" s="3"/>
      <c r="C133" s="3"/>
      <c r="D133" s="3"/>
      <c r="E133" s="3"/>
      <c r="F133" s="3"/>
      <c r="G133" s="2"/>
      <c r="H133" s="2"/>
      <c r="I133" s="2"/>
      <c r="J133" s="2"/>
      <c r="K133" s="2"/>
      <c r="L133" s="2"/>
      <c r="M133" s="2"/>
      <c r="N133" s="2"/>
      <c r="O133" s="2"/>
      <c r="P133" s="3"/>
      <c r="Q133" s="3"/>
      <c r="R133" s="3"/>
      <c r="S133" s="3"/>
      <c r="T133" s="2"/>
    </row>
    <row r="134" spans="1:20" ht="13.5" customHeight="1">
      <c r="A134" s="3"/>
      <c r="B134" s="3"/>
      <c r="C134" s="3"/>
      <c r="D134" s="3"/>
      <c r="E134" s="3"/>
      <c r="F134" s="3"/>
      <c r="G134" s="2"/>
      <c r="H134" s="2"/>
      <c r="I134" s="2"/>
      <c r="J134" s="2"/>
      <c r="K134" s="2"/>
      <c r="L134" s="2"/>
      <c r="M134" s="2"/>
      <c r="N134" s="2"/>
      <c r="O134" s="2"/>
      <c r="P134" s="3"/>
      <c r="Q134" s="3"/>
      <c r="R134" s="3"/>
      <c r="S134" s="3"/>
      <c r="T134" s="2"/>
    </row>
    <row r="135" spans="1:20" ht="13.5" customHeight="1">
      <c r="A135" s="3"/>
      <c r="B135" s="3"/>
      <c r="C135" s="3"/>
      <c r="D135" s="3"/>
      <c r="E135" s="3"/>
      <c r="F135" s="3"/>
      <c r="G135" s="2"/>
      <c r="H135" s="2"/>
      <c r="I135" s="2"/>
      <c r="J135" s="2"/>
      <c r="K135" s="2"/>
      <c r="L135" s="2"/>
      <c r="M135" s="2"/>
      <c r="N135" s="2"/>
      <c r="O135" s="2"/>
      <c r="P135" s="3"/>
      <c r="Q135" s="3"/>
      <c r="R135" s="3"/>
      <c r="S135" s="3"/>
      <c r="T135" s="2"/>
    </row>
    <row r="136" spans="1:20" ht="13.5" customHeight="1">
      <c r="A136" s="3"/>
      <c r="B136" s="3"/>
      <c r="C136" s="3"/>
      <c r="D136" s="3"/>
      <c r="E136" s="3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3"/>
      <c r="Q136" s="3"/>
      <c r="R136" s="3"/>
      <c r="S136" s="3"/>
      <c r="T136" s="2"/>
    </row>
    <row r="137" spans="1:20" ht="13.5" customHeight="1">
      <c r="A137" s="3"/>
      <c r="B137" s="3"/>
      <c r="C137" s="3"/>
      <c r="D137" s="3"/>
      <c r="E137" s="3"/>
      <c r="F137" s="3"/>
      <c r="G137" s="2"/>
      <c r="H137" s="2"/>
      <c r="I137" s="2"/>
      <c r="J137" s="2"/>
      <c r="K137" s="2"/>
      <c r="L137" s="2"/>
      <c r="M137" s="2"/>
      <c r="N137" s="2"/>
      <c r="O137" s="2"/>
      <c r="P137" s="3"/>
      <c r="Q137" s="3"/>
      <c r="R137" s="3"/>
      <c r="S137" s="3"/>
      <c r="T137" s="2"/>
    </row>
    <row r="138" spans="1:20" ht="13.5" customHeight="1">
      <c r="A138" s="3"/>
      <c r="B138" s="3"/>
      <c r="C138" s="3"/>
      <c r="D138" s="3"/>
      <c r="E138" s="3"/>
      <c r="F138" s="3"/>
      <c r="G138" s="2"/>
      <c r="H138" s="2"/>
      <c r="I138" s="2"/>
      <c r="J138" s="2"/>
      <c r="K138" s="2"/>
      <c r="L138" s="2"/>
      <c r="M138" s="2"/>
      <c r="N138" s="2"/>
      <c r="O138" s="2"/>
      <c r="P138" s="3"/>
      <c r="Q138" s="3"/>
      <c r="R138" s="3"/>
      <c r="S138" s="3"/>
      <c r="T138" s="2"/>
    </row>
    <row r="139" spans="1:20" ht="13.5" customHeight="1">
      <c r="A139" s="3"/>
      <c r="B139" s="3"/>
      <c r="C139" s="3"/>
      <c r="D139" s="3"/>
      <c r="E139" s="3"/>
      <c r="F139" s="3"/>
      <c r="G139" s="2"/>
      <c r="H139" s="2"/>
      <c r="I139" s="2"/>
      <c r="J139" s="2"/>
      <c r="K139" s="2"/>
      <c r="L139" s="2"/>
      <c r="M139" s="2"/>
      <c r="N139" s="2"/>
      <c r="O139" s="2"/>
      <c r="P139" s="3"/>
      <c r="Q139" s="3"/>
      <c r="R139" s="3"/>
      <c r="S139" s="3"/>
      <c r="T139" s="2"/>
    </row>
    <row r="140" spans="1:20" ht="13.5" customHeight="1">
      <c r="A140" s="3"/>
      <c r="B140" s="3"/>
      <c r="C140" s="3"/>
      <c r="D140" s="3"/>
      <c r="E140" s="3"/>
      <c r="F140" s="3"/>
      <c r="G140" s="2"/>
      <c r="H140" s="2"/>
      <c r="I140" s="2"/>
      <c r="J140" s="2"/>
      <c r="K140" s="2"/>
      <c r="L140" s="2"/>
      <c r="M140" s="2"/>
      <c r="N140" s="2"/>
      <c r="O140" s="2"/>
      <c r="P140" s="3"/>
      <c r="Q140" s="3"/>
      <c r="R140" s="3"/>
      <c r="S140" s="3"/>
      <c r="T140" s="2"/>
    </row>
    <row r="141" spans="1:20" ht="13.5" customHeight="1">
      <c r="A141" s="3"/>
      <c r="B141" s="3"/>
      <c r="C141" s="3"/>
      <c r="D141" s="3"/>
      <c r="E141" s="3"/>
      <c r="F141" s="3"/>
      <c r="G141" s="2"/>
      <c r="H141" s="2"/>
      <c r="I141" s="2"/>
      <c r="J141" s="2"/>
      <c r="K141" s="2"/>
      <c r="L141" s="2"/>
      <c r="M141" s="2"/>
      <c r="N141" s="2"/>
      <c r="O141" s="2"/>
      <c r="P141" s="3"/>
      <c r="Q141" s="3"/>
      <c r="R141" s="3"/>
      <c r="S141" s="3"/>
      <c r="T141" s="2"/>
    </row>
    <row r="142" spans="1:20" ht="13.5" customHeight="1">
      <c r="A142" s="3"/>
      <c r="B142" s="3"/>
      <c r="C142" s="3"/>
      <c r="D142" s="3"/>
      <c r="E142" s="3"/>
      <c r="F142" s="3"/>
      <c r="G142" s="2"/>
      <c r="H142" s="2"/>
      <c r="I142" s="2"/>
      <c r="J142" s="2"/>
      <c r="K142" s="2"/>
      <c r="L142" s="2"/>
      <c r="M142" s="2"/>
      <c r="N142" s="2"/>
      <c r="O142" s="2"/>
      <c r="P142" s="3"/>
      <c r="Q142" s="3"/>
      <c r="R142" s="3"/>
      <c r="S142" s="3"/>
      <c r="T142" s="2"/>
    </row>
    <row r="143" spans="1:20" ht="13.5" customHeight="1">
      <c r="A143" s="3"/>
      <c r="B143" s="3"/>
      <c r="C143" s="3"/>
      <c r="D143" s="3"/>
      <c r="E143" s="3"/>
      <c r="F143" s="3"/>
      <c r="G143" s="2"/>
      <c r="H143" s="2"/>
      <c r="I143" s="2"/>
      <c r="J143" s="2"/>
      <c r="K143" s="2"/>
      <c r="L143" s="2"/>
      <c r="M143" s="2"/>
      <c r="N143" s="2"/>
      <c r="O143" s="2"/>
      <c r="P143" s="3"/>
      <c r="Q143" s="3"/>
      <c r="R143" s="3"/>
      <c r="S143" s="3"/>
      <c r="T143" s="2"/>
    </row>
    <row r="144" spans="1:20" ht="13.5" customHeight="1">
      <c r="A144" s="3"/>
      <c r="B144" s="3"/>
      <c r="C144" s="3"/>
      <c r="D144" s="3"/>
      <c r="E144" s="3"/>
      <c r="F144" s="3"/>
      <c r="G144" s="2"/>
      <c r="H144" s="2"/>
      <c r="I144" s="2"/>
      <c r="J144" s="2"/>
      <c r="K144" s="2"/>
      <c r="L144" s="2"/>
      <c r="M144" s="2"/>
      <c r="N144" s="2"/>
      <c r="O144" s="2"/>
      <c r="P144" s="3"/>
      <c r="Q144" s="3"/>
      <c r="R144" s="3"/>
      <c r="S144" s="3"/>
      <c r="T144" s="2"/>
    </row>
    <row r="145" spans="1:20" ht="13.5" customHeight="1">
      <c r="A145" s="3"/>
      <c r="B145" s="3"/>
      <c r="C145" s="3"/>
      <c r="D145" s="3"/>
      <c r="E145" s="3"/>
      <c r="F145" s="3"/>
      <c r="G145" s="2"/>
      <c r="H145" s="2"/>
      <c r="I145" s="2"/>
      <c r="J145" s="2"/>
      <c r="K145" s="2"/>
      <c r="L145" s="2"/>
      <c r="M145" s="2"/>
      <c r="N145" s="2"/>
      <c r="O145" s="2"/>
      <c r="P145" s="3"/>
      <c r="Q145" s="3"/>
      <c r="R145" s="3"/>
      <c r="S145" s="3"/>
      <c r="T145" s="2"/>
    </row>
    <row r="146" spans="1:20" ht="13.5" customHeight="1">
      <c r="A146" s="3"/>
      <c r="B146" s="3"/>
      <c r="C146" s="3"/>
      <c r="D146" s="3"/>
      <c r="E146" s="3"/>
      <c r="F146" s="3"/>
      <c r="G146" s="2"/>
      <c r="H146" s="2"/>
      <c r="I146" s="2"/>
      <c r="J146" s="2"/>
      <c r="K146" s="2"/>
      <c r="L146" s="2"/>
      <c r="M146" s="2"/>
      <c r="N146" s="2"/>
      <c r="O146" s="2"/>
      <c r="P146" s="3"/>
      <c r="Q146" s="3"/>
      <c r="R146" s="3"/>
      <c r="S146" s="3"/>
      <c r="T146" s="2"/>
    </row>
    <row r="147" spans="1:20" ht="13.5" customHeight="1">
      <c r="A147" s="3"/>
      <c r="B147" s="3"/>
      <c r="C147" s="3"/>
      <c r="D147" s="3"/>
      <c r="E147" s="3"/>
      <c r="F147" s="3"/>
      <c r="G147" s="2"/>
      <c r="H147" s="2"/>
      <c r="I147" s="2"/>
      <c r="J147" s="2"/>
      <c r="K147" s="2"/>
      <c r="L147" s="2"/>
      <c r="M147" s="2"/>
      <c r="N147" s="2"/>
      <c r="O147" s="2"/>
      <c r="P147" s="3"/>
      <c r="Q147" s="3"/>
      <c r="R147" s="3"/>
      <c r="S147" s="3"/>
      <c r="T147" s="2"/>
    </row>
    <row r="148" spans="1:20" ht="13.5" customHeight="1">
      <c r="A148" s="3"/>
      <c r="B148" s="3"/>
      <c r="C148" s="3"/>
      <c r="D148" s="3"/>
      <c r="E148" s="3"/>
      <c r="F148" s="3"/>
      <c r="G148" s="2"/>
      <c r="H148" s="2"/>
      <c r="I148" s="2"/>
      <c r="J148" s="2"/>
      <c r="K148" s="2"/>
      <c r="L148" s="2"/>
      <c r="M148" s="2"/>
      <c r="N148" s="2"/>
      <c r="O148" s="2"/>
      <c r="P148" s="3"/>
      <c r="Q148" s="3"/>
      <c r="R148" s="3"/>
      <c r="S148" s="3"/>
      <c r="T148" s="2"/>
    </row>
    <row r="149" spans="1:20" ht="13.5" customHeight="1">
      <c r="A149" s="3"/>
      <c r="B149" s="3"/>
      <c r="C149" s="3"/>
      <c r="D149" s="3"/>
      <c r="E149" s="3"/>
      <c r="F149" s="3"/>
      <c r="G149" s="2"/>
      <c r="H149" s="2"/>
      <c r="I149" s="2"/>
      <c r="J149" s="2"/>
      <c r="K149" s="2"/>
      <c r="L149" s="2"/>
      <c r="M149" s="2"/>
      <c r="N149" s="2"/>
      <c r="O149" s="2"/>
      <c r="P149" s="3"/>
      <c r="Q149" s="3"/>
      <c r="R149" s="3"/>
      <c r="S149" s="3"/>
      <c r="T149" s="2"/>
    </row>
    <row r="150" spans="1:20" ht="13.5" customHeight="1">
      <c r="A150" s="3"/>
      <c r="B150" s="3"/>
      <c r="C150" s="3"/>
      <c r="D150" s="3"/>
      <c r="E150" s="3"/>
      <c r="F150" s="3"/>
      <c r="G150" s="2"/>
      <c r="H150" s="2"/>
      <c r="I150" s="2"/>
      <c r="J150" s="2"/>
      <c r="K150" s="2"/>
      <c r="L150" s="2"/>
      <c r="M150" s="2"/>
      <c r="N150" s="2"/>
      <c r="O150" s="2"/>
      <c r="P150" s="3"/>
      <c r="Q150" s="3"/>
      <c r="R150" s="3"/>
      <c r="S150" s="3"/>
      <c r="T150" s="2"/>
    </row>
    <row r="151" spans="1:20" ht="13.5" customHeight="1">
      <c r="A151" s="3"/>
      <c r="B151" s="3"/>
      <c r="C151" s="3"/>
      <c r="D151" s="3"/>
      <c r="E151" s="3"/>
      <c r="F151" s="3"/>
      <c r="G151" s="2"/>
      <c r="H151" s="2"/>
      <c r="I151" s="2"/>
      <c r="J151" s="2"/>
      <c r="K151" s="2"/>
      <c r="L151" s="2"/>
      <c r="M151" s="2"/>
      <c r="N151" s="2"/>
      <c r="O151" s="2"/>
      <c r="P151" s="3"/>
      <c r="Q151" s="3"/>
      <c r="R151" s="3"/>
      <c r="S151" s="3"/>
      <c r="T151" s="2"/>
    </row>
    <row r="152" spans="1:20" ht="13.5" customHeight="1">
      <c r="A152" s="3"/>
      <c r="B152" s="3"/>
      <c r="C152" s="3"/>
      <c r="D152" s="3"/>
      <c r="E152" s="3"/>
      <c r="F152" s="3"/>
      <c r="G152" s="2"/>
      <c r="H152" s="2"/>
      <c r="I152" s="2"/>
      <c r="J152" s="2"/>
      <c r="K152" s="2"/>
      <c r="L152" s="2"/>
      <c r="M152" s="2"/>
      <c r="N152" s="2"/>
      <c r="O152" s="2"/>
      <c r="P152" s="3"/>
      <c r="Q152" s="3"/>
      <c r="R152" s="3"/>
      <c r="S152" s="3"/>
      <c r="T152" s="2"/>
    </row>
    <row r="153" spans="1:20" ht="13.5" customHeight="1">
      <c r="A153" s="3"/>
      <c r="B153" s="3"/>
      <c r="C153" s="3"/>
      <c r="D153" s="3"/>
      <c r="E153" s="3"/>
      <c r="F153" s="3"/>
      <c r="G153" s="2"/>
      <c r="H153" s="2"/>
      <c r="I153" s="2"/>
      <c r="J153" s="2"/>
      <c r="K153" s="2"/>
      <c r="L153" s="2"/>
      <c r="M153" s="2"/>
      <c r="N153" s="2"/>
      <c r="O153" s="2"/>
      <c r="P153" s="3"/>
      <c r="Q153" s="3"/>
      <c r="R153" s="3"/>
      <c r="S153" s="3"/>
      <c r="T153" s="2"/>
    </row>
    <row r="154" spans="1:20" ht="13.5" customHeight="1">
      <c r="A154" s="3"/>
      <c r="B154" s="3"/>
      <c r="C154" s="3"/>
      <c r="D154" s="3"/>
      <c r="E154" s="3"/>
      <c r="F154" s="3"/>
      <c r="G154" s="2"/>
      <c r="H154" s="2"/>
      <c r="I154" s="2"/>
      <c r="J154" s="2"/>
      <c r="K154" s="2"/>
      <c r="L154" s="2"/>
      <c r="M154" s="2"/>
      <c r="N154" s="2"/>
      <c r="O154" s="2"/>
      <c r="P154" s="3"/>
      <c r="Q154" s="3"/>
      <c r="R154" s="3"/>
      <c r="S154" s="3"/>
      <c r="T154" s="2"/>
    </row>
    <row r="155" spans="1:20" ht="13.5" customHeight="1">
      <c r="A155" s="3"/>
      <c r="B155" s="3"/>
      <c r="C155" s="3"/>
      <c r="D155" s="3"/>
      <c r="E155" s="3"/>
      <c r="F155" s="3"/>
      <c r="G155" s="2"/>
      <c r="H155" s="2"/>
      <c r="I155" s="2"/>
      <c r="J155" s="2"/>
      <c r="K155" s="2"/>
      <c r="L155" s="2"/>
      <c r="M155" s="2"/>
      <c r="N155" s="2"/>
      <c r="O155" s="2"/>
      <c r="P155" s="3"/>
      <c r="Q155" s="3"/>
      <c r="R155" s="3"/>
      <c r="S155" s="3"/>
      <c r="T155" s="2"/>
    </row>
    <row r="156" spans="1:20" ht="13.5" customHeight="1">
      <c r="A156" s="3"/>
      <c r="B156" s="3"/>
      <c r="C156" s="3"/>
      <c r="D156" s="3"/>
      <c r="E156" s="3"/>
      <c r="F156" s="3"/>
      <c r="G156" s="2"/>
      <c r="H156" s="2"/>
      <c r="I156" s="2"/>
      <c r="J156" s="2"/>
      <c r="K156" s="2"/>
      <c r="L156" s="2"/>
      <c r="M156" s="2"/>
      <c r="N156" s="2"/>
      <c r="O156" s="2"/>
      <c r="P156" s="3"/>
      <c r="Q156" s="3"/>
      <c r="R156" s="3"/>
      <c r="S156" s="3"/>
      <c r="T156" s="2"/>
    </row>
    <row r="157" spans="1:20" ht="13.5" customHeight="1">
      <c r="A157" s="3"/>
      <c r="B157" s="3"/>
      <c r="C157" s="3"/>
      <c r="D157" s="3"/>
      <c r="E157" s="3"/>
      <c r="F157" s="3"/>
      <c r="G157" s="2"/>
      <c r="H157" s="2"/>
      <c r="I157" s="2"/>
      <c r="J157" s="2"/>
      <c r="K157" s="2"/>
      <c r="L157" s="2"/>
      <c r="M157" s="2"/>
      <c r="N157" s="2"/>
      <c r="O157" s="2"/>
      <c r="P157" s="3"/>
      <c r="Q157" s="3"/>
      <c r="R157" s="3"/>
      <c r="S157" s="3"/>
      <c r="T157" s="2"/>
    </row>
    <row r="158" spans="1:20" ht="13.5" customHeight="1">
      <c r="A158" s="3"/>
      <c r="B158" s="3"/>
      <c r="C158" s="3"/>
      <c r="D158" s="3"/>
      <c r="E158" s="3"/>
      <c r="F158" s="3"/>
      <c r="G158" s="2"/>
      <c r="H158" s="2"/>
      <c r="I158" s="2"/>
      <c r="J158" s="2"/>
      <c r="K158" s="2"/>
      <c r="L158" s="2"/>
      <c r="M158" s="2"/>
      <c r="N158" s="2"/>
      <c r="O158" s="2"/>
      <c r="P158" s="3"/>
      <c r="Q158" s="3"/>
      <c r="R158" s="3"/>
      <c r="S158" s="3"/>
      <c r="T158" s="2"/>
    </row>
    <row r="159" spans="1:20" ht="13.5" customHeight="1">
      <c r="A159" s="3"/>
      <c r="B159" s="3"/>
      <c r="C159" s="3"/>
      <c r="D159" s="3"/>
      <c r="E159" s="3"/>
      <c r="F159" s="3"/>
      <c r="G159" s="2"/>
      <c r="H159" s="2"/>
      <c r="I159" s="2"/>
      <c r="J159" s="2"/>
      <c r="K159" s="2"/>
      <c r="L159" s="2"/>
      <c r="M159" s="2"/>
      <c r="N159" s="2"/>
      <c r="O159" s="2"/>
      <c r="P159" s="3"/>
      <c r="Q159" s="3"/>
      <c r="R159" s="3"/>
      <c r="S159" s="3"/>
      <c r="T159" s="2"/>
    </row>
    <row r="160" spans="1:20" ht="13.5" customHeight="1">
      <c r="A160" s="3"/>
      <c r="B160" s="3"/>
      <c r="C160" s="3"/>
      <c r="D160" s="3"/>
      <c r="E160" s="3"/>
      <c r="F160" s="3"/>
      <c r="G160" s="2"/>
      <c r="H160" s="2"/>
      <c r="I160" s="2"/>
      <c r="J160" s="2"/>
      <c r="K160" s="2"/>
      <c r="L160" s="2"/>
      <c r="M160" s="2"/>
      <c r="N160" s="2"/>
      <c r="O160" s="2"/>
      <c r="P160" s="3"/>
      <c r="Q160" s="3"/>
      <c r="R160" s="3"/>
      <c r="S160" s="3"/>
      <c r="T160" s="2"/>
    </row>
    <row r="161" spans="1:20" ht="13.5" customHeight="1">
      <c r="A161" s="3"/>
      <c r="B161" s="3"/>
      <c r="C161" s="3"/>
      <c r="D161" s="3"/>
      <c r="E161" s="3"/>
      <c r="F161" s="3"/>
      <c r="G161" s="2"/>
      <c r="H161" s="2"/>
      <c r="I161" s="2"/>
      <c r="J161" s="2"/>
      <c r="K161" s="2"/>
      <c r="L161" s="2"/>
      <c r="M161" s="2"/>
      <c r="N161" s="2"/>
      <c r="O161" s="2"/>
      <c r="P161" s="3"/>
      <c r="Q161" s="3"/>
      <c r="R161" s="3"/>
      <c r="S161" s="3"/>
      <c r="T161" s="2"/>
    </row>
    <row r="162" spans="1:20" ht="13.5" customHeight="1">
      <c r="A162" s="3"/>
      <c r="B162" s="3"/>
      <c r="C162" s="3"/>
      <c r="D162" s="3"/>
      <c r="E162" s="3"/>
      <c r="F162" s="3"/>
      <c r="G162" s="2"/>
      <c r="H162" s="2"/>
      <c r="I162" s="2"/>
      <c r="J162" s="2"/>
      <c r="K162" s="2"/>
      <c r="L162" s="2"/>
      <c r="M162" s="2"/>
      <c r="N162" s="2"/>
      <c r="O162" s="2"/>
      <c r="P162" s="3"/>
      <c r="Q162" s="3"/>
      <c r="R162" s="3"/>
      <c r="S162" s="3"/>
      <c r="T162" s="2"/>
    </row>
    <row r="163" spans="1:20" ht="13.5" customHeight="1">
      <c r="A163" s="3"/>
      <c r="B163" s="3"/>
      <c r="C163" s="3"/>
      <c r="D163" s="3"/>
      <c r="E163" s="3"/>
      <c r="F163" s="3"/>
      <c r="G163" s="2"/>
      <c r="H163" s="2"/>
      <c r="I163" s="2"/>
      <c r="J163" s="2"/>
      <c r="K163" s="2"/>
      <c r="L163" s="2"/>
      <c r="M163" s="2"/>
      <c r="N163" s="2"/>
      <c r="O163" s="2"/>
      <c r="P163" s="3"/>
      <c r="Q163" s="3"/>
      <c r="R163" s="3"/>
      <c r="S163" s="3"/>
      <c r="T163" s="2"/>
    </row>
    <row r="164" spans="1:20" ht="13.5" customHeight="1">
      <c r="A164" s="3"/>
      <c r="B164" s="3"/>
      <c r="C164" s="3"/>
      <c r="D164" s="3"/>
      <c r="E164" s="3"/>
      <c r="F164" s="3"/>
      <c r="G164" s="2"/>
      <c r="H164" s="2"/>
      <c r="I164" s="2"/>
      <c r="J164" s="2"/>
      <c r="K164" s="2"/>
      <c r="L164" s="2"/>
      <c r="M164" s="2"/>
      <c r="N164" s="2"/>
      <c r="O164" s="2"/>
      <c r="P164" s="3"/>
      <c r="Q164" s="3"/>
      <c r="R164" s="3"/>
      <c r="S164" s="3"/>
      <c r="T164" s="2"/>
    </row>
    <row r="165" spans="1:20" ht="13.5" customHeight="1">
      <c r="A165" s="3"/>
      <c r="B165" s="3"/>
      <c r="C165" s="3"/>
      <c r="D165" s="3"/>
      <c r="E165" s="3"/>
      <c r="F165" s="3"/>
      <c r="G165" s="2"/>
      <c r="H165" s="2"/>
      <c r="I165" s="2"/>
      <c r="J165" s="2"/>
      <c r="K165" s="2"/>
      <c r="L165" s="2"/>
      <c r="M165" s="2"/>
      <c r="N165" s="2"/>
      <c r="O165" s="2"/>
      <c r="P165" s="3"/>
      <c r="Q165" s="3"/>
      <c r="R165" s="3"/>
      <c r="S165" s="3"/>
      <c r="T165" s="2"/>
    </row>
    <row r="166" spans="1:20" ht="13.5" customHeight="1">
      <c r="A166" s="3"/>
      <c r="B166" s="3"/>
      <c r="C166" s="3"/>
      <c r="D166" s="3"/>
      <c r="E166" s="3"/>
      <c r="F166" s="3"/>
      <c r="G166" s="2"/>
      <c r="H166" s="2"/>
      <c r="I166" s="2"/>
      <c r="J166" s="2"/>
      <c r="K166" s="2"/>
      <c r="L166" s="2"/>
      <c r="M166" s="2"/>
      <c r="N166" s="2"/>
      <c r="O166" s="2"/>
      <c r="P166" s="3"/>
      <c r="Q166" s="3"/>
      <c r="R166" s="3"/>
      <c r="S166" s="3"/>
      <c r="T166" s="2"/>
    </row>
    <row r="167" spans="1:20" ht="13.5" customHeight="1">
      <c r="A167" s="3"/>
      <c r="B167" s="3"/>
      <c r="C167" s="3"/>
      <c r="D167" s="3"/>
      <c r="E167" s="3"/>
      <c r="F167" s="3"/>
      <c r="G167" s="2"/>
      <c r="H167" s="2"/>
      <c r="I167" s="2"/>
      <c r="J167" s="2"/>
      <c r="K167" s="2"/>
      <c r="L167" s="2"/>
      <c r="M167" s="2"/>
      <c r="N167" s="2"/>
      <c r="O167" s="2"/>
      <c r="P167" s="3"/>
      <c r="Q167" s="3"/>
      <c r="R167" s="3"/>
      <c r="S167" s="3"/>
      <c r="T167" s="2"/>
    </row>
    <row r="168" spans="1:20" ht="13.5" customHeight="1">
      <c r="A168" s="3"/>
      <c r="B168" s="3"/>
      <c r="C168" s="3"/>
      <c r="D168" s="3"/>
      <c r="E168" s="3"/>
      <c r="F168" s="3"/>
      <c r="G168" s="2"/>
      <c r="H168" s="2"/>
      <c r="I168" s="2"/>
      <c r="J168" s="2"/>
      <c r="K168" s="2"/>
      <c r="L168" s="2"/>
      <c r="M168" s="2"/>
      <c r="N168" s="2"/>
      <c r="O168" s="2"/>
      <c r="P168" s="3"/>
      <c r="Q168" s="3"/>
      <c r="R168" s="3"/>
      <c r="S168" s="3"/>
      <c r="T168" s="2"/>
    </row>
    <row r="169" spans="1:20" ht="13.5" customHeight="1">
      <c r="A169" s="3"/>
      <c r="B169" s="3"/>
      <c r="C169" s="3"/>
      <c r="D169" s="3"/>
      <c r="E169" s="3"/>
      <c r="F169" s="3"/>
      <c r="G169" s="2"/>
      <c r="H169" s="2"/>
      <c r="I169" s="2"/>
      <c r="J169" s="2"/>
      <c r="K169" s="2"/>
      <c r="L169" s="2"/>
      <c r="M169" s="2"/>
      <c r="N169" s="2"/>
      <c r="O169" s="2"/>
      <c r="P169" s="3"/>
      <c r="Q169" s="3"/>
      <c r="R169" s="3"/>
      <c r="S169" s="3"/>
      <c r="T169" s="2"/>
    </row>
    <row r="170" spans="1:20" ht="13.5" customHeight="1">
      <c r="A170" s="3"/>
      <c r="B170" s="3"/>
      <c r="C170" s="3"/>
      <c r="D170" s="3"/>
      <c r="E170" s="3"/>
      <c r="F170" s="3"/>
      <c r="G170" s="2"/>
      <c r="H170" s="2"/>
      <c r="I170" s="2"/>
      <c r="J170" s="2"/>
      <c r="K170" s="2"/>
      <c r="L170" s="2"/>
      <c r="M170" s="2"/>
      <c r="N170" s="2"/>
      <c r="O170" s="2"/>
      <c r="P170" s="3"/>
      <c r="Q170" s="3"/>
      <c r="R170" s="3"/>
      <c r="S170" s="3"/>
      <c r="T170" s="2"/>
    </row>
    <row r="171" spans="1:20" ht="13.5" customHeight="1">
      <c r="A171" s="3"/>
      <c r="B171" s="3"/>
      <c r="C171" s="3"/>
      <c r="D171" s="3"/>
      <c r="E171" s="3"/>
      <c r="F171" s="3"/>
      <c r="G171" s="2"/>
      <c r="H171" s="2"/>
      <c r="I171" s="2"/>
      <c r="J171" s="2"/>
      <c r="K171" s="2"/>
      <c r="L171" s="2"/>
      <c r="M171" s="2"/>
      <c r="N171" s="2"/>
      <c r="O171" s="2"/>
      <c r="P171" s="3"/>
      <c r="Q171" s="3"/>
      <c r="R171" s="3"/>
      <c r="S171" s="3"/>
      <c r="T171" s="2"/>
    </row>
    <row r="172" spans="1:20" ht="13.5" customHeight="1">
      <c r="A172" s="3"/>
      <c r="B172" s="3"/>
      <c r="C172" s="3"/>
      <c r="D172" s="3"/>
      <c r="E172" s="3"/>
      <c r="F172" s="3"/>
      <c r="G172" s="2"/>
      <c r="H172" s="2"/>
      <c r="I172" s="2"/>
      <c r="J172" s="2"/>
      <c r="K172" s="2"/>
      <c r="L172" s="2"/>
      <c r="M172" s="2"/>
      <c r="N172" s="2"/>
      <c r="O172" s="2"/>
      <c r="P172" s="3"/>
      <c r="Q172" s="3"/>
      <c r="R172" s="3"/>
      <c r="S172" s="3"/>
      <c r="T172" s="2"/>
    </row>
    <row r="173" spans="1:20" ht="13.5" customHeight="1">
      <c r="A173" s="3"/>
      <c r="B173" s="3"/>
      <c r="C173" s="3"/>
      <c r="D173" s="3"/>
      <c r="E173" s="3"/>
      <c r="F173" s="3"/>
      <c r="G173" s="2"/>
      <c r="H173" s="2"/>
      <c r="I173" s="2"/>
      <c r="J173" s="2"/>
      <c r="K173" s="2"/>
      <c r="L173" s="2"/>
      <c r="M173" s="2"/>
      <c r="N173" s="2"/>
      <c r="O173" s="2"/>
      <c r="P173" s="3"/>
      <c r="Q173" s="3"/>
      <c r="R173" s="3"/>
      <c r="S173" s="3"/>
      <c r="T173" s="2"/>
    </row>
    <row r="174" spans="1:20" ht="13.5" customHeight="1">
      <c r="A174" s="3"/>
      <c r="B174" s="3"/>
      <c r="C174" s="3"/>
      <c r="D174" s="3"/>
      <c r="E174" s="3"/>
      <c r="F174" s="3"/>
      <c r="G174" s="2"/>
      <c r="H174" s="2"/>
      <c r="I174" s="2"/>
      <c r="J174" s="2"/>
      <c r="K174" s="2"/>
      <c r="L174" s="2"/>
      <c r="M174" s="2"/>
      <c r="N174" s="2"/>
      <c r="O174" s="2"/>
      <c r="P174" s="3"/>
      <c r="Q174" s="3"/>
      <c r="R174" s="3"/>
      <c r="S174" s="3"/>
      <c r="T174" s="2"/>
    </row>
    <row r="175" spans="1:20" ht="13.5" customHeight="1">
      <c r="A175" s="3"/>
      <c r="B175" s="3"/>
      <c r="C175" s="3"/>
      <c r="D175" s="3"/>
      <c r="E175" s="3"/>
      <c r="F175" s="3"/>
      <c r="G175" s="2"/>
      <c r="H175" s="2"/>
      <c r="I175" s="2"/>
      <c r="J175" s="2"/>
      <c r="K175" s="2"/>
      <c r="L175" s="2"/>
      <c r="M175" s="2"/>
      <c r="N175" s="2"/>
      <c r="O175" s="2"/>
      <c r="P175" s="3"/>
      <c r="Q175" s="3"/>
      <c r="R175" s="3"/>
      <c r="S175" s="3"/>
      <c r="T175" s="2"/>
    </row>
    <row r="176" spans="1:20" ht="13.5" customHeight="1">
      <c r="A176" s="3"/>
      <c r="B176" s="3"/>
      <c r="C176" s="3"/>
      <c r="D176" s="3"/>
      <c r="E176" s="3"/>
      <c r="F176" s="3"/>
      <c r="G176" s="2"/>
      <c r="H176" s="2"/>
      <c r="I176" s="2"/>
      <c r="J176" s="2"/>
      <c r="K176" s="2"/>
      <c r="L176" s="2"/>
      <c r="M176" s="2"/>
      <c r="N176" s="2"/>
      <c r="O176" s="2"/>
      <c r="P176" s="3"/>
      <c r="Q176" s="3"/>
      <c r="R176" s="3"/>
      <c r="S176" s="3"/>
      <c r="T176" s="2"/>
    </row>
    <row r="177" spans="1:20" ht="13.5" customHeight="1">
      <c r="A177" s="3"/>
      <c r="B177" s="3"/>
      <c r="C177" s="3"/>
      <c r="D177" s="3"/>
      <c r="E177" s="3"/>
      <c r="F177" s="3"/>
      <c r="G177" s="2"/>
      <c r="H177" s="2"/>
      <c r="I177" s="2"/>
      <c r="J177" s="2"/>
      <c r="K177" s="2"/>
      <c r="L177" s="2"/>
      <c r="M177" s="2"/>
      <c r="N177" s="2"/>
      <c r="O177" s="2"/>
      <c r="P177" s="3"/>
      <c r="Q177" s="3"/>
      <c r="R177" s="3"/>
      <c r="S177" s="3"/>
      <c r="T177" s="2"/>
    </row>
    <row r="178" spans="1:20" ht="13.5" customHeight="1">
      <c r="A178" s="3"/>
      <c r="B178" s="3"/>
      <c r="C178" s="3"/>
      <c r="D178" s="3"/>
      <c r="E178" s="3"/>
      <c r="F178" s="3"/>
      <c r="G178" s="2"/>
      <c r="H178" s="2"/>
      <c r="I178" s="2"/>
      <c r="J178" s="2"/>
      <c r="K178" s="2"/>
      <c r="L178" s="2"/>
      <c r="M178" s="2"/>
      <c r="N178" s="2"/>
      <c r="O178" s="2"/>
      <c r="P178" s="3"/>
      <c r="Q178" s="3"/>
      <c r="R178" s="3"/>
      <c r="S178" s="3"/>
      <c r="T178" s="2"/>
    </row>
    <row r="179" spans="1:20" ht="13.5" customHeight="1">
      <c r="A179" s="3"/>
      <c r="B179" s="3"/>
      <c r="C179" s="3"/>
      <c r="D179" s="3"/>
      <c r="E179" s="3"/>
      <c r="F179" s="3"/>
      <c r="G179" s="2"/>
      <c r="H179" s="2"/>
      <c r="I179" s="2"/>
      <c r="J179" s="2"/>
      <c r="K179" s="2"/>
      <c r="L179" s="2"/>
      <c r="M179" s="2"/>
      <c r="N179" s="2"/>
      <c r="O179" s="2"/>
      <c r="P179" s="3"/>
      <c r="Q179" s="3"/>
      <c r="R179" s="3"/>
      <c r="S179" s="3"/>
      <c r="T179" s="2"/>
    </row>
    <row r="180" spans="1:20" ht="13.5" customHeight="1">
      <c r="A180" s="3"/>
      <c r="B180" s="3"/>
      <c r="C180" s="3"/>
      <c r="D180" s="3"/>
      <c r="E180" s="3"/>
      <c r="F180" s="3"/>
      <c r="G180" s="2"/>
      <c r="H180" s="2"/>
      <c r="I180" s="2"/>
      <c r="J180" s="2"/>
      <c r="K180" s="2"/>
      <c r="L180" s="2"/>
      <c r="M180" s="2"/>
      <c r="N180" s="2"/>
      <c r="O180" s="2"/>
      <c r="P180" s="3"/>
      <c r="Q180" s="3"/>
      <c r="R180" s="3"/>
      <c r="S180" s="3"/>
      <c r="T180" s="2"/>
    </row>
    <row r="181" spans="1:20" ht="13.5" customHeight="1">
      <c r="A181" s="3"/>
      <c r="B181" s="3"/>
      <c r="C181" s="3"/>
      <c r="D181" s="3"/>
      <c r="E181" s="3"/>
      <c r="F181" s="3"/>
      <c r="G181" s="2"/>
      <c r="H181" s="2"/>
      <c r="I181" s="2"/>
      <c r="J181" s="2"/>
      <c r="K181" s="2"/>
      <c r="L181" s="2"/>
      <c r="M181" s="2"/>
      <c r="N181" s="2"/>
      <c r="O181" s="2"/>
      <c r="P181" s="3"/>
      <c r="Q181" s="3"/>
      <c r="R181" s="3"/>
      <c r="S181" s="3"/>
      <c r="T181" s="2"/>
    </row>
    <row r="182" spans="1:20" ht="13.5" customHeight="1">
      <c r="A182" s="3"/>
      <c r="B182" s="3"/>
      <c r="C182" s="3"/>
      <c r="D182" s="3"/>
      <c r="E182" s="3"/>
      <c r="F182" s="3"/>
      <c r="G182" s="2"/>
      <c r="H182" s="2"/>
      <c r="I182" s="2"/>
      <c r="J182" s="2"/>
      <c r="K182" s="2"/>
      <c r="L182" s="2"/>
      <c r="M182" s="2"/>
      <c r="N182" s="2"/>
      <c r="O182" s="2"/>
      <c r="P182" s="3"/>
      <c r="Q182" s="3"/>
      <c r="R182" s="3"/>
      <c r="S182" s="3"/>
      <c r="T182" s="2"/>
    </row>
    <row r="183" spans="1:20" ht="13.5" customHeight="1">
      <c r="A183" s="3"/>
      <c r="B183" s="3"/>
      <c r="C183" s="3"/>
      <c r="D183" s="3"/>
      <c r="E183" s="3"/>
      <c r="F183" s="3"/>
      <c r="G183" s="2"/>
      <c r="H183" s="2"/>
      <c r="I183" s="2"/>
      <c r="J183" s="2"/>
      <c r="K183" s="2"/>
      <c r="L183" s="2"/>
      <c r="M183" s="2"/>
      <c r="N183" s="2"/>
      <c r="O183" s="2"/>
      <c r="P183" s="3"/>
      <c r="Q183" s="3"/>
      <c r="R183" s="3"/>
      <c r="S183" s="3"/>
      <c r="T183" s="2"/>
    </row>
    <row r="184" spans="1:20" ht="13.5" customHeight="1">
      <c r="A184" s="3"/>
      <c r="B184" s="3"/>
      <c r="C184" s="3"/>
      <c r="D184" s="3"/>
      <c r="E184" s="3"/>
      <c r="F184" s="3"/>
      <c r="G184" s="2"/>
      <c r="H184" s="2"/>
      <c r="I184" s="2"/>
      <c r="J184" s="2"/>
      <c r="K184" s="2"/>
      <c r="L184" s="2"/>
      <c r="M184" s="2"/>
      <c r="N184" s="2"/>
      <c r="O184" s="2"/>
      <c r="P184" s="3"/>
      <c r="Q184" s="3"/>
      <c r="R184" s="3"/>
      <c r="S184" s="3"/>
      <c r="T184" s="2"/>
    </row>
    <row r="185" spans="1:20" ht="13.5" customHeight="1">
      <c r="A185" s="3"/>
      <c r="B185" s="3"/>
      <c r="C185" s="3"/>
      <c r="D185" s="3"/>
      <c r="E185" s="3"/>
      <c r="F185" s="3"/>
      <c r="G185" s="2"/>
      <c r="H185" s="2"/>
      <c r="I185" s="2"/>
      <c r="J185" s="2"/>
      <c r="K185" s="2"/>
      <c r="L185" s="2"/>
      <c r="M185" s="2"/>
      <c r="N185" s="2"/>
      <c r="O185" s="2"/>
      <c r="P185" s="3"/>
      <c r="Q185" s="3"/>
      <c r="R185" s="3"/>
      <c r="S185" s="3"/>
      <c r="T185" s="2"/>
    </row>
    <row r="186" spans="1:20" ht="13.5" customHeight="1">
      <c r="A186" s="3"/>
      <c r="B186" s="3"/>
      <c r="C186" s="3"/>
      <c r="D186" s="3"/>
      <c r="E186" s="3"/>
      <c r="F186" s="3"/>
      <c r="G186" s="2"/>
      <c r="H186" s="2"/>
      <c r="I186" s="2"/>
      <c r="J186" s="2"/>
      <c r="K186" s="2"/>
      <c r="L186" s="2"/>
      <c r="M186" s="2"/>
      <c r="N186" s="2"/>
      <c r="O186" s="2"/>
      <c r="P186" s="3"/>
      <c r="Q186" s="3"/>
      <c r="R186" s="3"/>
      <c r="S186" s="3"/>
      <c r="T186" s="2"/>
    </row>
    <row r="187" spans="1:20" ht="13.5" customHeight="1">
      <c r="A187" s="3"/>
      <c r="B187" s="3"/>
      <c r="C187" s="3"/>
      <c r="D187" s="3"/>
      <c r="E187" s="3"/>
      <c r="F187" s="3"/>
      <c r="G187" s="2"/>
      <c r="H187" s="2"/>
      <c r="I187" s="2"/>
      <c r="J187" s="2"/>
      <c r="K187" s="2"/>
      <c r="L187" s="2"/>
      <c r="M187" s="2"/>
      <c r="N187" s="2"/>
      <c r="O187" s="2"/>
      <c r="P187" s="3"/>
      <c r="Q187" s="3"/>
      <c r="R187" s="3"/>
      <c r="S187" s="3"/>
      <c r="T187" s="2"/>
    </row>
    <row r="188" spans="1:20" ht="13.5" customHeight="1">
      <c r="A188" s="3"/>
      <c r="B188" s="3"/>
      <c r="C188" s="3"/>
      <c r="D188" s="3"/>
      <c r="E188" s="3"/>
      <c r="F188" s="3"/>
      <c r="G188" s="2"/>
      <c r="H188" s="2"/>
      <c r="I188" s="2"/>
      <c r="J188" s="2"/>
      <c r="K188" s="2"/>
      <c r="L188" s="2"/>
      <c r="M188" s="2"/>
      <c r="N188" s="2"/>
      <c r="O188" s="2"/>
      <c r="P188" s="3"/>
      <c r="Q188" s="3"/>
      <c r="R188" s="3"/>
      <c r="S188" s="3"/>
      <c r="T188" s="2"/>
    </row>
    <row r="189" spans="1:20" ht="13.5" customHeight="1">
      <c r="A189" s="3"/>
      <c r="B189" s="3"/>
      <c r="C189" s="3"/>
      <c r="D189" s="3"/>
      <c r="E189" s="3"/>
      <c r="F189" s="3"/>
      <c r="G189" s="2"/>
      <c r="H189" s="2"/>
      <c r="I189" s="2"/>
      <c r="J189" s="2"/>
      <c r="K189" s="2"/>
      <c r="L189" s="2"/>
      <c r="M189" s="2"/>
      <c r="N189" s="2"/>
      <c r="O189" s="2"/>
      <c r="P189" s="3"/>
      <c r="Q189" s="3"/>
      <c r="R189" s="3"/>
      <c r="S189" s="3"/>
      <c r="T189" s="2"/>
    </row>
    <row r="190" spans="1:20" ht="13.5" customHeight="1">
      <c r="A190" s="3"/>
      <c r="B190" s="3"/>
      <c r="C190" s="3"/>
      <c r="D190" s="3"/>
      <c r="E190" s="3"/>
      <c r="F190" s="3"/>
      <c r="G190" s="2"/>
      <c r="H190" s="2"/>
      <c r="I190" s="2"/>
      <c r="J190" s="2"/>
      <c r="K190" s="2"/>
      <c r="L190" s="2"/>
      <c r="M190" s="2"/>
      <c r="N190" s="2"/>
      <c r="O190" s="2"/>
      <c r="P190" s="3"/>
      <c r="Q190" s="3"/>
      <c r="R190" s="3"/>
      <c r="S190" s="3"/>
      <c r="T190" s="2"/>
    </row>
    <row r="191" spans="1:20" ht="13.5" customHeight="1">
      <c r="A191" s="3"/>
      <c r="B191" s="3"/>
      <c r="C191" s="3"/>
      <c r="D191" s="3"/>
      <c r="E191" s="3"/>
      <c r="F191" s="3"/>
      <c r="G191" s="2"/>
      <c r="H191" s="2"/>
      <c r="I191" s="2"/>
      <c r="J191" s="2"/>
      <c r="K191" s="2"/>
      <c r="L191" s="2"/>
      <c r="M191" s="2"/>
      <c r="N191" s="2"/>
      <c r="O191" s="2"/>
      <c r="P191" s="3"/>
      <c r="Q191" s="3"/>
      <c r="R191" s="3"/>
      <c r="S191" s="3"/>
      <c r="T191" s="2"/>
    </row>
    <row r="192" spans="1:20" ht="13.5" customHeight="1">
      <c r="A192" s="3"/>
      <c r="B192" s="3"/>
      <c r="C192" s="3"/>
      <c r="D192" s="3"/>
      <c r="E192" s="3"/>
      <c r="F192" s="3"/>
      <c r="G192" s="2"/>
      <c r="H192" s="2"/>
      <c r="I192" s="2"/>
      <c r="J192" s="2"/>
      <c r="K192" s="2"/>
      <c r="L192" s="2"/>
      <c r="M192" s="2"/>
      <c r="N192" s="2"/>
      <c r="O192" s="2"/>
      <c r="P192" s="3"/>
      <c r="Q192" s="3"/>
      <c r="R192" s="3"/>
      <c r="S192" s="3"/>
      <c r="T192" s="2"/>
    </row>
    <row r="193" spans="1:20" ht="13.5" customHeight="1">
      <c r="A193" s="3"/>
      <c r="B193" s="3"/>
      <c r="C193" s="3"/>
      <c r="D193" s="3"/>
      <c r="E193" s="3"/>
      <c r="F193" s="3"/>
      <c r="G193" s="2"/>
      <c r="H193" s="2"/>
      <c r="I193" s="2"/>
      <c r="J193" s="2"/>
      <c r="K193" s="2"/>
      <c r="L193" s="2"/>
      <c r="M193" s="2"/>
      <c r="N193" s="2"/>
      <c r="O193" s="2"/>
      <c r="P193" s="3"/>
      <c r="Q193" s="3"/>
      <c r="R193" s="3"/>
      <c r="S193" s="3"/>
      <c r="T193" s="2"/>
    </row>
    <row r="194" spans="1:20" ht="13.5" customHeight="1">
      <c r="A194" s="3"/>
      <c r="B194" s="3"/>
      <c r="C194" s="3"/>
      <c r="D194" s="3"/>
      <c r="E194" s="3"/>
      <c r="F194" s="3"/>
      <c r="G194" s="2"/>
      <c r="H194" s="2"/>
      <c r="I194" s="2"/>
      <c r="J194" s="2"/>
      <c r="K194" s="2"/>
      <c r="L194" s="2"/>
      <c r="M194" s="2"/>
      <c r="N194" s="2"/>
      <c r="O194" s="2"/>
      <c r="P194" s="3"/>
      <c r="Q194" s="3"/>
      <c r="R194" s="3"/>
      <c r="S194" s="3"/>
      <c r="T194" s="2"/>
    </row>
    <row r="195" spans="1:20" ht="13.5" customHeight="1">
      <c r="A195" s="3"/>
      <c r="B195" s="3"/>
      <c r="C195" s="3"/>
      <c r="D195" s="3"/>
      <c r="E195" s="3"/>
      <c r="F195" s="3"/>
      <c r="G195" s="2"/>
      <c r="H195" s="2"/>
      <c r="I195" s="2"/>
      <c r="J195" s="2"/>
      <c r="K195" s="2"/>
      <c r="L195" s="2"/>
      <c r="M195" s="2"/>
      <c r="N195" s="2"/>
      <c r="O195" s="2"/>
      <c r="P195" s="3"/>
      <c r="Q195" s="3"/>
      <c r="R195" s="3"/>
      <c r="S195" s="3"/>
      <c r="T195" s="2"/>
    </row>
    <row r="196" spans="1:20" ht="13.5" customHeight="1">
      <c r="A196" s="3"/>
      <c r="B196" s="3"/>
      <c r="C196" s="3"/>
      <c r="D196" s="3"/>
      <c r="E196" s="3"/>
      <c r="F196" s="3"/>
      <c r="G196" s="2"/>
      <c r="H196" s="2"/>
      <c r="I196" s="2"/>
      <c r="J196" s="2"/>
      <c r="K196" s="2"/>
      <c r="L196" s="2"/>
      <c r="M196" s="2"/>
      <c r="N196" s="2"/>
      <c r="O196" s="2"/>
      <c r="P196" s="3"/>
      <c r="Q196" s="3"/>
      <c r="R196" s="3"/>
      <c r="S196" s="3"/>
      <c r="T196" s="2"/>
    </row>
    <row r="197" spans="1:20" ht="13.5" customHeight="1">
      <c r="A197" s="3"/>
      <c r="B197" s="3"/>
      <c r="C197" s="3"/>
      <c r="D197" s="3"/>
      <c r="E197" s="3"/>
      <c r="F197" s="3"/>
      <c r="G197" s="2"/>
      <c r="H197" s="2"/>
      <c r="I197" s="2"/>
      <c r="J197" s="2"/>
      <c r="K197" s="2"/>
      <c r="L197" s="2"/>
      <c r="M197" s="2"/>
      <c r="N197" s="2"/>
      <c r="O197" s="2"/>
      <c r="P197" s="3"/>
      <c r="Q197" s="3"/>
      <c r="R197" s="3"/>
      <c r="S197" s="3"/>
      <c r="T197" s="2"/>
    </row>
    <row r="198" spans="1:20" ht="13.5" customHeight="1">
      <c r="A198" s="3"/>
      <c r="B198" s="3"/>
      <c r="C198" s="3"/>
      <c r="D198" s="3"/>
      <c r="E198" s="3"/>
      <c r="F198" s="3"/>
      <c r="G198" s="2"/>
      <c r="H198" s="2"/>
      <c r="I198" s="2"/>
      <c r="J198" s="2"/>
      <c r="K198" s="2"/>
      <c r="L198" s="2"/>
      <c r="M198" s="2"/>
      <c r="N198" s="2"/>
      <c r="O198" s="2"/>
      <c r="P198" s="3"/>
      <c r="Q198" s="3"/>
      <c r="R198" s="3"/>
      <c r="S198" s="3"/>
      <c r="T198" s="2"/>
    </row>
    <row r="199" spans="1:20" ht="13.5" customHeight="1">
      <c r="A199" s="3"/>
      <c r="B199" s="3"/>
      <c r="C199" s="3"/>
      <c r="D199" s="3"/>
      <c r="E199" s="3"/>
      <c r="F199" s="3"/>
      <c r="G199" s="2"/>
      <c r="H199" s="2"/>
      <c r="I199" s="2"/>
      <c r="J199" s="2"/>
      <c r="K199" s="2"/>
      <c r="L199" s="2"/>
      <c r="M199" s="2"/>
      <c r="N199" s="2"/>
      <c r="O199" s="2"/>
      <c r="P199" s="3"/>
      <c r="Q199" s="3"/>
      <c r="R199" s="3"/>
      <c r="S199" s="3"/>
      <c r="T199" s="2"/>
    </row>
    <row r="200" spans="1:20" ht="13.5" customHeight="1">
      <c r="A200" s="3"/>
      <c r="B200" s="3"/>
      <c r="C200" s="3"/>
      <c r="D200" s="3"/>
      <c r="E200" s="3"/>
      <c r="F200" s="3"/>
      <c r="G200" s="2"/>
      <c r="H200" s="2"/>
      <c r="I200" s="2"/>
      <c r="J200" s="2"/>
      <c r="K200" s="2"/>
      <c r="L200" s="2"/>
      <c r="M200" s="2"/>
      <c r="N200" s="2"/>
      <c r="O200" s="2"/>
      <c r="P200" s="3"/>
      <c r="Q200" s="3"/>
      <c r="R200" s="3"/>
      <c r="S200" s="3"/>
      <c r="T200" s="2"/>
    </row>
    <row r="201" spans="1:20" ht="13.5" customHeight="1">
      <c r="A201" s="3"/>
      <c r="B201" s="3"/>
      <c r="C201" s="3"/>
      <c r="D201" s="3"/>
      <c r="E201" s="3"/>
      <c r="F201" s="3"/>
      <c r="G201" s="2"/>
      <c r="H201" s="2"/>
      <c r="I201" s="2"/>
      <c r="J201" s="2"/>
      <c r="K201" s="2"/>
      <c r="L201" s="2"/>
      <c r="M201" s="2"/>
      <c r="N201" s="2"/>
      <c r="O201" s="2"/>
      <c r="P201" s="3"/>
      <c r="Q201" s="3"/>
      <c r="R201" s="3"/>
      <c r="S201" s="3"/>
      <c r="T201" s="2"/>
    </row>
    <row r="202" spans="1:20" ht="13.5" customHeight="1">
      <c r="A202" s="3"/>
      <c r="B202" s="3"/>
      <c r="C202" s="3"/>
      <c r="D202" s="3"/>
      <c r="E202" s="3"/>
      <c r="F202" s="3"/>
      <c r="G202" s="2"/>
      <c r="H202" s="2"/>
      <c r="I202" s="2"/>
      <c r="J202" s="2"/>
      <c r="K202" s="2"/>
      <c r="L202" s="2"/>
      <c r="M202" s="2"/>
      <c r="N202" s="2"/>
      <c r="O202" s="2"/>
      <c r="P202" s="3"/>
      <c r="Q202" s="3"/>
      <c r="R202" s="3"/>
      <c r="S202" s="3"/>
      <c r="T202" s="2"/>
    </row>
    <row r="203" spans="1:20" ht="13.5" customHeight="1">
      <c r="A203" s="3"/>
      <c r="B203" s="3"/>
      <c r="C203" s="3"/>
      <c r="D203" s="3"/>
      <c r="E203" s="3"/>
      <c r="F203" s="3"/>
      <c r="G203" s="2"/>
      <c r="H203" s="2"/>
      <c r="I203" s="2"/>
      <c r="J203" s="2"/>
      <c r="K203" s="2"/>
      <c r="L203" s="2"/>
      <c r="M203" s="2"/>
      <c r="N203" s="2"/>
      <c r="O203" s="2"/>
      <c r="P203" s="3"/>
      <c r="Q203" s="3"/>
      <c r="R203" s="3"/>
      <c r="S203" s="3"/>
      <c r="T203" s="2"/>
    </row>
    <row r="204" spans="1:20" ht="13.5" customHeight="1">
      <c r="A204" s="3"/>
      <c r="B204" s="3"/>
      <c r="C204" s="3"/>
      <c r="D204" s="3"/>
      <c r="E204" s="3"/>
      <c r="F204" s="3"/>
      <c r="G204" s="2"/>
      <c r="H204" s="2"/>
      <c r="I204" s="2"/>
      <c r="J204" s="2"/>
      <c r="K204" s="2"/>
      <c r="L204" s="2"/>
      <c r="M204" s="2"/>
      <c r="N204" s="2"/>
      <c r="O204" s="2"/>
      <c r="P204" s="3"/>
      <c r="Q204" s="3"/>
      <c r="R204" s="3"/>
      <c r="S204" s="3"/>
      <c r="T204" s="2"/>
    </row>
    <row r="205" spans="1:20" ht="13.5" customHeight="1">
      <c r="A205" s="3"/>
      <c r="B205" s="3"/>
      <c r="C205" s="3"/>
      <c r="D205" s="3"/>
      <c r="E205" s="3"/>
      <c r="F205" s="3"/>
      <c r="G205" s="2"/>
      <c r="H205" s="2"/>
      <c r="I205" s="2"/>
      <c r="J205" s="2"/>
      <c r="K205" s="2"/>
      <c r="L205" s="2"/>
      <c r="M205" s="2"/>
      <c r="N205" s="2"/>
      <c r="O205" s="2"/>
      <c r="P205" s="3"/>
      <c r="Q205" s="3"/>
      <c r="R205" s="3"/>
      <c r="S205" s="3"/>
      <c r="T205" s="2"/>
    </row>
    <row r="206" spans="1:20" ht="13.5" customHeight="1">
      <c r="A206" s="3"/>
      <c r="B206" s="3"/>
      <c r="C206" s="3"/>
      <c r="D206" s="3"/>
      <c r="E206" s="3"/>
      <c r="F206" s="3"/>
      <c r="G206" s="2"/>
      <c r="H206" s="2"/>
      <c r="I206" s="2"/>
      <c r="J206" s="2"/>
      <c r="K206" s="2"/>
      <c r="L206" s="2"/>
      <c r="M206" s="2"/>
      <c r="N206" s="2"/>
      <c r="O206" s="2"/>
      <c r="P206" s="3"/>
      <c r="Q206" s="3"/>
      <c r="R206" s="3"/>
      <c r="S206" s="3"/>
      <c r="T206" s="2"/>
    </row>
    <row r="207" spans="1:20" ht="13.5" customHeight="1">
      <c r="A207" s="3"/>
      <c r="B207" s="3"/>
      <c r="C207" s="3"/>
      <c r="D207" s="3"/>
      <c r="E207" s="3"/>
      <c r="F207" s="3"/>
      <c r="G207" s="2"/>
      <c r="H207" s="2"/>
      <c r="I207" s="2"/>
      <c r="J207" s="2"/>
      <c r="K207" s="2"/>
      <c r="L207" s="2"/>
      <c r="M207" s="2"/>
      <c r="N207" s="2"/>
      <c r="O207" s="2"/>
      <c r="P207" s="3"/>
      <c r="Q207" s="3"/>
      <c r="R207" s="3"/>
      <c r="S207" s="3"/>
      <c r="T207" s="2"/>
    </row>
    <row r="208" spans="1:20" ht="13.5" customHeight="1">
      <c r="A208" s="3"/>
      <c r="B208" s="3"/>
      <c r="C208" s="3"/>
      <c r="D208" s="3"/>
      <c r="E208" s="3"/>
      <c r="F208" s="3"/>
      <c r="G208" s="2"/>
      <c r="H208" s="2"/>
      <c r="I208" s="2"/>
      <c r="J208" s="2"/>
      <c r="K208" s="2"/>
      <c r="L208" s="2"/>
      <c r="M208" s="2"/>
      <c r="N208" s="2"/>
      <c r="O208" s="2"/>
      <c r="P208" s="3"/>
      <c r="Q208" s="3"/>
      <c r="R208" s="3"/>
      <c r="S208" s="3"/>
      <c r="T208" s="2"/>
    </row>
    <row r="209" spans="1:20" ht="13.5" customHeight="1">
      <c r="A209" s="3"/>
      <c r="B209" s="3"/>
      <c r="C209" s="3"/>
      <c r="D209" s="3"/>
      <c r="E209" s="3"/>
      <c r="F209" s="3"/>
      <c r="G209" s="2"/>
      <c r="H209" s="2"/>
      <c r="I209" s="2"/>
      <c r="J209" s="2"/>
      <c r="K209" s="2"/>
      <c r="L209" s="2"/>
      <c r="M209" s="2"/>
      <c r="N209" s="2"/>
      <c r="O209" s="2"/>
      <c r="P209" s="3"/>
      <c r="Q209" s="3"/>
      <c r="R209" s="3"/>
      <c r="S209" s="3"/>
      <c r="T209" s="2"/>
    </row>
    <row r="210" spans="1:20" ht="13.5" customHeight="1">
      <c r="A210" s="3"/>
      <c r="B210" s="3"/>
      <c r="C210" s="3"/>
      <c r="D210" s="3"/>
      <c r="E210" s="3"/>
      <c r="F210" s="3"/>
      <c r="G210" s="2"/>
      <c r="H210" s="2"/>
      <c r="I210" s="2"/>
      <c r="J210" s="2"/>
      <c r="K210" s="2"/>
      <c r="L210" s="2"/>
      <c r="M210" s="2"/>
      <c r="N210" s="2"/>
      <c r="O210" s="2"/>
      <c r="P210" s="3"/>
      <c r="Q210" s="3"/>
      <c r="R210" s="3"/>
      <c r="S210" s="3"/>
      <c r="T210" s="2"/>
    </row>
    <row r="211" spans="1:20" ht="13.5" customHeight="1">
      <c r="A211" s="3"/>
      <c r="B211" s="3"/>
      <c r="C211" s="3"/>
      <c r="D211" s="3"/>
      <c r="E211" s="3"/>
      <c r="F211" s="3"/>
      <c r="G211" s="2"/>
      <c r="H211" s="2"/>
      <c r="I211" s="2"/>
      <c r="J211" s="2"/>
      <c r="K211" s="2"/>
      <c r="L211" s="2"/>
      <c r="M211" s="2"/>
      <c r="N211" s="2"/>
      <c r="O211" s="2"/>
      <c r="P211" s="3"/>
      <c r="Q211" s="3"/>
      <c r="R211" s="3"/>
      <c r="S211" s="3"/>
      <c r="T211" s="2"/>
    </row>
    <row r="212" spans="1:20" ht="13.5" customHeight="1">
      <c r="A212" s="3"/>
      <c r="B212" s="3"/>
      <c r="C212" s="3"/>
      <c r="D212" s="3"/>
      <c r="E212" s="3"/>
      <c r="F212" s="3"/>
      <c r="G212" s="2"/>
      <c r="H212" s="2"/>
      <c r="I212" s="2"/>
      <c r="J212" s="2"/>
      <c r="K212" s="2"/>
      <c r="L212" s="2"/>
      <c r="M212" s="2"/>
      <c r="N212" s="2"/>
      <c r="O212" s="2"/>
      <c r="P212" s="3"/>
      <c r="Q212" s="3"/>
      <c r="R212" s="3"/>
      <c r="S212" s="3"/>
      <c r="T212" s="2"/>
    </row>
    <row r="213" spans="1:20" ht="13.5" customHeight="1">
      <c r="A213" s="3"/>
      <c r="B213" s="3"/>
      <c r="C213" s="3"/>
      <c r="D213" s="3"/>
      <c r="E213" s="3"/>
      <c r="F213" s="3"/>
      <c r="G213" s="2"/>
      <c r="H213" s="2"/>
      <c r="I213" s="2"/>
      <c r="J213" s="2"/>
      <c r="K213" s="2"/>
      <c r="L213" s="2"/>
      <c r="M213" s="2"/>
      <c r="N213" s="2"/>
      <c r="O213" s="2"/>
      <c r="P213" s="3"/>
      <c r="Q213" s="3"/>
      <c r="R213" s="3"/>
      <c r="S213" s="3"/>
      <c r="T213" s="2"/>
    </row>
    <row r="214" spans="1:20" ht="13.5" customHeight="1">
      <c r="A214" s="3"/>
      <c r="B214" s="3"/>
      <c r="C214" s="3"/>
      <c r="D214" s="3"/>
      <c r="E214" s="3"/>
      <c r="F214" s="3"/>
      <c r="G214" s="2"/>
      <c r="H214" s="2"/>
      <c r="I214" s="2"/>
      <c r="J214" s="2"/>
      <c r="K214" s="2"/>
      <c r="L214" s="2"/>
      <c r="M214" s="2"/>
      <c r="N214" s="2"/>
      <c r="O214" s="2"/>
      <c r="P214" s="3"/>
      <c r="Q214" s="3"/>
      <c r="R214" s="3"/>
      <c r="S214" s="3"/>
      <c r="T214" s="2"/>
    </row>
    <row r="215" spans="1:20" ht="13.5" customHeight="1">
      <c r="A215" s="3"/>
      <c r="B215" s="3"/>
      <c r="C215" s="3"/>
      <c r="D215" s="3"/>
      <c r="E215" s="3"/>
      <c r="F215" s="3"/>
      <c r="G215" s="2"/>
      <c r="H215" s="2"/>
      <c r="I215" s="2"/>
      <c r="J215" s="2"/>
      <c r="K215" s="2"/>
      <c r="L215" s="2"/>
      <c r="M215" s="2"/>
      <c r="N215" s="2"/>
      <c r="O215" s="2"/>
      <c r="P215" s="3"/>
      <c r="Q215" s="3"/>
      <c r="R215" s="3"/>
      <c r="S215" s="3"/>
      <c r="T215" s="2"/>
    </row>
    <row r="216" spans="1:20" ht="13.5" customHeight="1">
      <c r="A216" s="3"/>
      <c r="B216" s="3"/>
      <c r="C216" s="3"/>
      <c r="D216" s="3"/>
      <c r="E216" s="3"/>
      <c r="F216" s="3"/>
      <c r="G216" s="2"/>
      <c r="H216" s="2"/>
      <c r="I216" s="2"/>
      <c r="J216" s="2"/>
      <c r="K216" s="2"/>
      <c r="L216" s="2"/>
      <c r="M216" s="2"/>
      <c r="N216" s="2"/>
      <c r="O216" s="2"/>
      <c r="P216" s="3"/>
      <c r="Q216" s="3"/>
      <c r="R216" s="3"/>
      <c r="S216" s="3"/>
      <c r="T216" s="2"/>
    </row>
    <row r="217" spans="1:20" ht="13.5" customHeight="1">
      <c r="A217" s="3"/>
      <c r="B217" s="3"/>
      <c r="C217" s="3"/>
      <c r="D217" s="3"/>
      <c r="E217" s="3"/>
      <c r="F217" s="3"/>
      <c r="G217" s="2"/>
      <c r="H217" s="2"/>
      <c r="I217" s="2"/>
      <c r="J217" s="2"/>
      <c r="K217" s="2"/>
      <c r="L217" s="2"/>
      <c r="M217" s="2"/>
      <c r="N217" s="2"/>
      <c r="O217" s="2"/>
      <c r="P217" s="3"/>
      <c r="Q217" s="3"/>
      <c r="R217" s="3"/>
      <c r="S217" s="3"/>
      <c r="T217" s="2"/>
    </row>
    <row r="218" spans="1:20" ht="13.5" customHeight="1">
      <c r="A218" s="3"/>
      <c r="B218" s="3"/>
      <c r="C218" s="3"/>
      <c r="D218" s="3"/>
      <c r="E218" s="3"/>
      <c r="F218" s="3"/>
      <c r="G218" s="2"/>
      <c r="H218" s="2"/>
      <c r="I218" s="2"/>
      <c r="J218" s="2"/>
      <c r="K218" s="2"/>
      <c r="L218" s="2"/>
      <c r="M218" s="2"/>
      <c r="N218" s="2"/>
      <c r="O218" s="2"/>
      <c r="P218" s="3"/>
      <c r="Q218" s="3"/>
      <c r="R218" s="3"/>
      <c r="S218" s="3"/>
      <c r="T218" s="2"/>
    </row>
    <row r="219" spans="1:20" ht="13.5" customHeight="1">
      <c r="A219" s="3"/>
      <c r="B219" s="3"/>
      <c r="C219" s="3"/>
      <c r="D219" s="3"/>
      <c r="E219" s="3"/>
      <c r="F219" s="3"/>
      <c r="G219" s="2"/>
      <c r="H219" s="2"/>
      <c r="I219" s="2"/>
      <c r="J219" s="2"/>
      <c r="K219" s="2"/>
      <c r="L219" s="2"/>
      <c r="M219" s="2"/>
      <c r="N219" s="2"/>
      <c r="O219" s="2"/>
      <c r="P219" s="3"/>
      <c r="Q219" s="3"/>
      <c r="R219" s="3"/>
      <c r="S219" s="3"/>
      <c r="T219" s="2"/>
    </row>
    <row r="220" spans="1:20" ht="13.5" customHeight="1">
      <c r="A220" s="3"/>
      <c r="B220" s="3"/>
      <c r="C220" s="3"/>
      <c r="D220" s="3"/>
      <c r="E220" s="3"/>
      <c r="F220" s="3"/>
      <c r="G220" s="2"/>
      <c r="H220" s="2"/>
      <c r="I220" s="2"/>
      <c r="J220" s="2"/>
      <c r="K220" s="2"/>
      <c r="L220" s="2"/>
      <c r="M220" s="2"/>
      <c r="N220" s="2"/>
      <c r="O220" s="2"/>
      <c r="P220" s="3"/>
      <c r="Q220" s="3"/>
      <c r="R220" s="3"/>
      <c r="S220" s="3"/>
      <c r="T220" s="2"/>
    </row>
    <row r="221" spans="1:20" ht="13.5" customHeight="1">
      <c r="A221" s="3"/>
      <c r="B221" s="3"/>
      <c r="C221" s="3"/>
      <c r="D221" s="3"/>
      <c r="E221" s="3"/>
      <c r="F221" s="3"/>
      <c r="G221" s="2"/>
      <c r="H221" s="2"/>
      <c r="I221" s="2"/>
      <c r="J221" s="2"/>
      <c r="K221" s="2"/>
      <c r="L221" s="2"/>
      <c r="M221" s="2"/>
      <c r="N221" s="2"/>
      <c r="O221" s="2"/>
      <c r="P221" s="3"/>
      <c r="Q221" s="3"/>
      <c r="R221" s="3"/>
      <c r="S221" s="3"/>
      <c r="T221" s="2"/>
    </row>
    <row r="222" spans="1:20" ht="13.5" customHeight="1">
      <c r="A222" s="3"/>
      <c r="B222" s="3"/>
      <c r="C222" s="3"/>
      <c r="D222" s="3"/>
      <c r="E222" s="3"/>
      <c r="F222" s="3"/>
      <c r="G222" s="2"/>
      <c r="H222" s="2"/>
      <c r="I222" s="2"/>
      <c r="J222" s="2"/>
      <c r="K222" s="2"/>
      <c r="L222" s="2"/>
      <c r="M222" s="2"/>
      <c r="N222" s="2"/>
      <c r="O222" s="2"/>
      <c r="P222" s="3"/>
      <c r="Q222" s="3"/>
      <c r="R222" s="3"/>
      <c r="S222" s="3"/>
      <c r="T222" s="2"/>
    </row>
    <row r="223" spans="1:20" ht="13.5" customHeight="1">
      <c r="A223" s="3"/>
      <c r="B223" s="3"/>
      <c r="C223" s="3"/>
      <c r="D223" s="3"/>
      <c r="E223" s="3"/>
      <c r="F223" s="3"/>
      <c r="G223" s="2"/>
      <c r="H223" s="2"/>
      <c r="I223" s="2"/>
      <c r="J223" s="2"/>
      <c r="K223" s="2"/>
      <c r="L223" s="2"/>
      <c r="M223" s="2"/>
      <c r="N223" s="2"/>
      <c r="O223" s="2"/>
      <c r="P223" s="3"/>
      <c r="Q223" s="3"/>
      <c r="R223" s="3"/>
      <c r="S223" s="3"/>
      <c r="T223" s="2"/>
    </row>
    <row r="224" spans="1:20" ht="13.5" customHeight="1">
      <c r="A224" s="3"/>
      <c r="B224" s="3"/>
      <c r="C224" s="3"/>
      <c r="D224" s="3"/>
      <c r="E224" s="3"/>
      <c r="F224" s="3"/>
      <c r="G224" s="2"/>
      <c r="H224" s="2"/>
      <c r="I224" s="2"/>
      <c r="J224" s="2"/>
      <c r="K224" s="2"/>
      <c r="L224" s="2"/>
      <c r="M224" s="2"/>
      <c r="N224" s="2"/>
      <c r="O224" s="2"/>
      <c r="P224" s="3"/>
      <c r="Q224" s="3"/>
      <c r="R224" s="3"/>
      <c r="S224" s="3"/>
      <c r="T224" s="2"/>
    </row>
    <row r="225" spans="1:20" ht="13.5" customHeight="1">
      <c r="A225" s="3"/>
      <c r="B225" s="3"/>
      <c r="C225" s="3"/>
      <c r="D225" s="3"/>
      <c r="E225" s="3"/>
      <c r="F225" s="3"/>
      <c r="G225" s="2"/>
      <c r="H225" s="2"/>
      <c r="I225" s="2"/>
      <c r="J225" s="2"/>
      <c r="K225" s="2"/>
      <c r="L225" s="2"/>
      <c r="M225" s="2"/>
      <c r="N225" s="2"/>
      <c r="O225" s="2"/>
      <c r="P225" s="3"/>
      <c r="Q225" s="3"/>
      <c r="R225" s="3"/>
      <c r="S225" s="3"/>
      <c r="T225" s="2"/>
    </row>
    <row r="226" spans="1:20" ht="13.5" customHeight="1">
      <c r="A226" s="3"/>
      <c r="B226" s="3"/>
      <c r="C226" s="3"/>
      <c r="D226" s="3"/>
      <c r="E226" s="3"/>
      <c r="F226" s="3"/>
      <c r="G226" s="2"/>
      <c r="H226" s="2"/>
      <c r="I226" s="2"/>
      <c r="J226" s="2"/>
      <c r="K226" s="2"/>
      <c r="L226" s="2"/>
      <c r="M226" s="2"/>
      <c r="N226" s="2"/>
      <c r="O226" s="2"/>
      <c r="P226" s="3"/>
      <c r="Q226" s="3"/>
      <c r="R226" s="3"/>
      <c r="S226" s="3"/>
      <c r="T226" s="2"/>
    </row>
    <row r="227" spans="1:20" ht="13.5" customHeight="1">
      <c r="A227" s="3"/>
      <c r="B227" s="3"/>
      <c r="C227" s="3"/>
      <c r="D227" s="3"/>
      <c r="E227" s="3"/>
      <c r="F227" s="3"/>
      <c r="G227" s="2"/>
      <c r="H227" s="2"/>
      <c r="I227" s="2"/>
      <c r="J227" s="2"/>
      <c r="K227" s="2"/>
      <c r="L227" s="2"/>
      <c r="M227" s="2"/>
      <c r="N227" s="2"/>
      <c r="O227" s="2"/>
      <c r="P227" s="3"/>
      <c r="Q227" s="3"/>
      <c r="R227" s="3"/>
      <c r="S227" s="3"/>
      <c r="T227" s="2"/>
    </row>
    <row r="228" spans="1:20" ht="13.5" customHeight="1">
      <c r="A228" s="3"/>
      <c r="B228" s="3"/>
      <c r="C228" s="3"/>
      <c r="D228" s="3"/>
      <c r="E228" s="3"/>
      <c r="F228" s="3"/>
      <c r="G228" s="2"/>
      <c r="H228" s="2"/>
      <c r="I228" s="2"/>
      <c r="J228" s="2"/>
      <c r="K228" s="2"/>
      <c r="L228" s="2"/>
      <c r="M228" s="2"/>
      <c r="N228" s="2"/>
      <c r="O228" s="2"/>
      <c r="P228" s="3"/>
      <c r="Q228" s="3"/>
      <c r="R228" s="3"/>
      <c r="S228" s="3"/>
      <c r="T228" s="2"/>
    </row>
    <row r="229" spans="1:20" ht="13.5" customHeight="1">
      <c r="A229" s="3"/>
      <c r="B229" s="3"/>
      <c r="C229" s="3"/>
      <c r="D229" s="3"/>
      <c r="E229" s="3"/>
      <c r="F229" s="3"/>
      <c r="G229" s="2"/>
      <c r="H229" s="2"/>
      <c r="I229" s="2"/>
      <c r="J229" s="2"/>
      <c r="K229" s="2"/>
      <c r="L229" s="2"/>
      <c r="M229" s="2"/>
      <c r="N229" s="2"/>
      <c r="O229" s="2"/>
      <c r="P229" s="3"/>
      <c r="Q229" s="3"/>
      <c r="R229" s="3"/>
      <c r="S229" s="3"/>
      <c r="T229" s="2"/>
    </row>
    <row r="230" spans="1:20" ht="13.5" customHeight="1">
      <c r="A230" s="3"/>
      <c r="B230" s="3"/>
      <c r="C230" s="3"/>
      <c r="D230" s="3"/>
      <c r="E230" s="3"/>
      <c r="F230" s="3"/>
      <c r="G230" s="2"/>
      <c r="H230" s="2"/>
      <c r="I230" s="2"/>
      <c r="J230" s="2"/>
      <c r="K230" s="2"/>
      <c r="L230" s="2"/>
      <c r="M230" s="2"/>
      <c r="N230" s="2"/>
      <c r="O230" s="2"/>
      <c r="P230" s="3"/>
      <c r="Q230" s="3"/>
      <c r="R230" s="3"/>
      <c r="S230" s="3"/>
      <c r="T230" s="2"/>
    </row>
    <row r="231" spans="1:20" ht="13.5" customHeight="1">
      <c r="A231" s="3"/>
      <c r="B231" s="3"/>
      <c r="C231" s="3"/>
      <c r="D231" s="3"/>
      <c r="E231" s="3"/>
      <c r="F231" s="3"/>
      <c r="G231" s="2"/>
      <c r="H231" s="2"/>
      <c r="I231" s="2"/>
      <c r="J231" s="2"/>
      <c r="K231" s="2"/>
      <c r="L231" s="2"/>
      <c r="M231" s="2"/>
      <c r="N231" s="2"/>
      <c r="O231" s="2"/>
      <c r="P231" s="3"/>
      <c r="Q231" s="3"/>
      <c r="R231" s="3"/>
      <c r="S231" s="3"/>
      <c r="T231" s="2"/>
    </row>
    <row r="232" spans="1:20" ht="13.5" customHeight="1">
      <c r="A232" s="3"/>
      <c r="B232" s="3"/>
      <c r="C232" s="3"/>
      <c r="D232" s="3"/>
      <c r="E232" s="3"/>
      <c r="F232" s="3"/>
      <c r="G232" s="2"/>
      <c r="H232" s="2"/>
      <c r="I232" s="2"/>
      <c r="J232" s="2"/>
      <c r="K232" s="2"/>
      <c r="L232" s="2"/>
      <c r="M232" s="2"/>
      <c r="N232" s="2"/>
      <c r="O232" s="2"/>
      <c r="P232" s="3"/>
      <c r="Q232" s="3"/>
      <c r="R232" s="3"/>
      <c r="S232" s="3"/>
      <c r="T232" s="2"/>
    </row>
    <row r="233" spans="1:20" ht="13.5" customHeight="1">
      <c r="A233" s="3"/>
      <c r="B233" s="3"/>
      <c r="C233" s="3"/>
      <c r="D233" s="3"/>
      <c r="E233" s="3"/>
      <c r="F233" s="3"/>
      <c r="G233" s="2"/>
      <c r="H233" s="2"/>
      <c r="I233" s="2"/>
      <c r="J233" s="2"/>
      <c r="K233" s="2"/>
      <c r="L233" s="2"/>
      <c r="M233" s="2"/>
      <c r="N233" s="2"/>
      <c r="O233" s="2"/>
      <c r="P233" s="3"/>
      <c r="Q233" s="3"/>
      <c r="R233" s="3"/>
      <c r="S233" s="3"/>
      <c r="T233" s="2"/>
    </row>
    <row r="234" spans="1:20" ht="13.5" customHeight="1">
      <c r="A234" s="3"/>
      <c r="B234" s="3"/>
      <c r="C234" s="3"/>
      <c r="D234" s="3"/>
      <c r="E234" s="3"/>
      <c r="F234" s="3"/>
      <c r="G234" s="2"/>
      <c r="H234" s="2"/>
      <c r="I234" s="2"/>
      <c r="J234" s="2"/>
      <c r="K234" s="2"/>
      <c r="L234" s="2"/>
      <c r="M234" s="2"/>
      <c r="N234" s="2"/>
      <c r="O234" s="2"/>
      <c r="P234" s="3"/>
      <c r="Q234" s="3"/>
      <c r="R234" s="3"/>
      <c r="S234" s="3"/>
      <c r="T234" s="2"/>
    </row>
    <row r="235" spans="1:20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1:20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1:20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1:20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1:20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1:2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1:20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1:20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1:20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1:20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1:20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1:20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1:20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1:20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1:20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1:2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1:20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1:20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1:20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1:20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1:20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1:20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spans="1:20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spans="1:20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spans="1:20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spans="1: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spans="1:20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spans="1:20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spans="1:20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spans="1:20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spans="1:20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spans="1:20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spans="1:20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spans="1:20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spans="1:20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spans="1:2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spans="1:20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spans="1:20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spans="1:20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spans="1:20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</row>
    <row r="335" spans="1:20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spans="1:20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spans="1:20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spans="1:20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spans="1:20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spans="1:2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spans="1:20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spans="1:20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spans="1:20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spans="1:20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spans="1:20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spans="1:20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spans="1:20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spans="1:20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spans="1:20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spans="1:2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spans="1:20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spans="1:20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spans="1:20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spans="1:20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spans="1:20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spans="1:20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  <row r="357" spans="1:20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</row>
    <row r="358" spans="1:20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</row>
    <row r="359" spans="1:20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</row>
    <row r="360" spans="1:2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</row>
    <row r="361" spans="1:20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</row>
    <row r="362" spans="1:20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</row>
    <row r="363" spans="1:20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</row>
    <row r="364" spans="1:20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</row>
    <row r="365" spans="1:20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</row>
    <row r="366" spans="1:20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</row>
    <row r="367" spans="1:20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</row>
    <row r="368" spans="1:20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</row>
    <row r="369" spans="1:20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</row>
    <row r="370" spans="1:2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</row>
    <row r="371" spans="1:20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</row>
    <row r="372" spans="1:20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</row>
    <row r="373" spans="1:20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</row>
    <row r="374" spans="1:20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</row>
    <row r="375" spans="1:20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</row>
    <row r="376" spans="1:20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</row>
    <row r="377" spans="1:20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</row>
    <row r="378" spans="1:20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</row>
    <row r="379" spans="1:20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</row>
    <row r="380" spans="1:2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</row>
    <row r="381" spans="1:20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</row>
    <row r="382" spans="1:20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</row>
    <row r="383" spans="1:20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</row>
    <row r="384" spans="1:20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</row>
    <row r="385" spans="1:20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</row>
    <row r="386" spans="1:20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</row>
    <row r="387" spans="1:20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</row>
    <row r="388" spans="1:20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</row>
    <row r="389" spans="1:20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</row>
    <row r="390" spans="1:2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</row>
    <row r="391" spans="1:20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</row>
    <row r="392" spans="1:20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</row>
    <row r="393" spans="1:20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</row>
    <row r="394" spans="1:20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</row>
    <row r="395" spans="1:20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</row>
    <row r="396" spans="1:20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</row>
    <row r="397" spans="1:20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</row>
    <row r="398" spans="1:20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</row>
    <row r="399" spans="1:20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</row>
    <row r="400" spans="1:2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spans="1:20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spans="1:20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spans="1:20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spans="1:20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1:20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spans="1:20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spans="1:20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spans="1:20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spans="1:20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spans="1:2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spans="1:20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spans="1:20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spans="1:20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spans="1:20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spans="1:20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spans="1:20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spans="1:20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spans="1:20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spans="1:20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spans="1: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spans="1:20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spans="1:20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spans="1:20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spans="1:20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spans="1:20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spans="1:20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spans="1:20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spans="1:20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spans="1:20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spans="1:2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spans="1:20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spans="1:20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spans="1:20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spans="1:20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spans="1:20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spans="1:20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spans="1:20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spans="1:20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spans="1:20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spans="1:2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spans="1:20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spans="1:20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spans="1:20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spans="1:20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spans="1:20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spans="1:20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spans="1:20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spans="1:20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spans="1:20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spans="1:2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spans="1:20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spans="1:20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spans="1:20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spans="1:20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spans="1:20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spans="1:20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spans="1:20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spans="1:20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spans="1:20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spans="1:2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spans="1:20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spans="1:20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spans="1:20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spans="1:20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spans="1:20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spans="1:20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spans="1:20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spans="1:20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spans="1:20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spans="1:2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spans="1:20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spans="1:20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spans="1:20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spans="1:20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spans="1:20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spans="1:20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spans="1:20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spans="1:20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spans="1:20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spans="1:2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spans="1:20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spans="1:20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spans="1:20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spans="1:20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spans="1:20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1:20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spans="1:20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spans="1:20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spans="1:20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spans="1:2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spans="1:20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spans="1:20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spans="1:20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spans="1:20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spans="1:20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spans="1:20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spans="1:20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spans="1:20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spans="1:20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spans="1:2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spans="1:20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spans="1:20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spans="1:20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spans="1:20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spans="1:20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1:20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spans="1:20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spans="1:20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spans="1:20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spans="1:2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spans="1:20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spans="1:20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spans="1:20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spans="1:20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spans="1:20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spans="1:20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spans="1:20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spans="1:20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spans="1:20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spans="1: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spans="1:20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spans="1:20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spans="1:20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spans="1:20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spans="1:20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spans="1:20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spans="1:20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spans="1:20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spans="1:20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spans="1:2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spans="1:20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spans="1:20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spans="1:20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spans="1:20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spans="1:20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spans="1:20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spans="1:20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spans="1:20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spans="1:20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spans="1:2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spans="1:20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spans="1:20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spans="1:20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spans="1:20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spans="1:20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spans="1:20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spans="1:20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spans="1:20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spans="1:20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spans="1:2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spans="1:20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spans="1:20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spans="1:20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spans="1:20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spans="1:20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1:20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spans="1:20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spans="1:20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spans="1:20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spans="1:2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spans="1:20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spans="1:20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spans="1:20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spans="1:20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spans="1:20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1:20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spans="1:20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spans="1:20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spans="1:20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spans="1:2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spans="1:20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spans="1:20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spans="1:20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spans="1:20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spans="1:20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spans="1:20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spans="1:20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spans="1:20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spans="1:20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spans="1:2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spans="1:20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spans="1:20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spans="1:20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spans="1:20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1:20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spans="1:20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spans="1:20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spans="1:20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spans="1:20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spans="1:2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spans="1:20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spans="1:20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spans="1:20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spans="1:20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spans="1:20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spans="1:20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spans="1:20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spans="1:20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spans="1:20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spans="1:2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spans="1:20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spans="1:20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spans="1:20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spans="1:20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spans="1:20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spans="1:20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spans="1:20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spans="1:20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spans="1:20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spans="1:2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spans="1:20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spans="1:20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spans="1:20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1:20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spans="1:20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1:20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1:20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spans="1:20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spans="1:20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1: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1:20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1:20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spans="1:20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spans="1:20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1:20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spans="1:20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1:20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spans="1:20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spans="1:20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1:2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spans="1:20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spans="1:20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1:20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spans="1:20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1:20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1:20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1:20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1:20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1:20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spans="1:2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</row>
    <row r="641" spans="1:20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spans="1:20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spans="1:20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</row>
    <row r="644" spans="1:20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</row>
    <row r="645" spans="1:20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</row>
    <row r="646" spans="1:20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</row>
    <row r="647" spans="1:20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</row>
    <row r="648" spans="1:20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</row>
    <row r="649" spans="1:20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</row>
    <row r="650" spans="1:2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</row>
    <row r="651" spans="1:20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</row>
    <row r="652" spans="1:20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</row>
    <row r="653" spans="1:20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</row>
    <row r="654" spans="1:20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</row>
    <row r="655" spans="1:20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</row>
    <row r="656" spans="1:20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</row>
    <row r="657" spans="1:20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</row>
    <row r="658" spans="1:20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</row>
    <row r="659" spans="1:20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</row>
    <row r="660" spans="1:2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</row>
    <row r="661" spans="1:20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</row>
    <row r="662" spans="1:20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</row>
    <row r="663" spans="1:20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</row>
    <row r="664" spans="1:20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</row>
    <row r="665" spans="1:20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</row>
    <row r="666" spans="1:20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</row>
    <row r="667" spans="1:20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</row>
    <row r="668" spans="1:20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</row>
    <row r="669" spans="1:20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</row>
    <row r="670" spans="1:2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</row>
    <row r="671" spans="1:20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</row>
    <row r="672" spans="1:20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</row>
    <row r="673" spans="1:20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</row>
    <row r="674" spans="1:20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</row>
    <row r="675" spans="1:20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</row>
    <row r="676" spans="1:20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</row>
    <row r="677" spans="1:20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</row>
    <row r="678" spans="1:20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</row>
    <row r="679" spans="1:20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</row>
    <row r="680" spans="1:2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</row>
    <row r="681" spans="1:20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</row>
    <row r="682" spans="1:20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</row>
    <row r="683" spans="1:20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</row>
    <row r="684" spans="1:20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</row>
    <row r="685" spans="1:20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</row>
    <row r="686" spans="1:20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</row>
    <row r="687" spans="1:20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</row>
    <row r="688" spans="1:20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</row>
    <row r="689" spans="1:20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</row>
    <row r="690" spans="1:2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</row>
    <row r="691" spans="1:20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</row>
    <row r="692" spans="1:20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</row>
    <row r="693" spans="1:20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</row>
    <row r="694" spans="1:20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</row>
    <row r="695" spans="1:20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</row>
    <row r="696" spans="1:20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</row>
    <row r="697" spans="1:20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</row>
    <row r="698" spans="1:20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</row>
    <row r="699" spans="1:20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</row>
    <row r="700" spans="1:2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</row>
    <row r="701" spans="1:20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</row>
    <row r="702" spans="1:20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</row>
    <row r="703" spans="1:20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</row>
    <row r="704" spans="1:20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</row>
    <row r="705" spans="1:20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</row>
    <row r="706" spans="1:20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</row>
    <row r="707" spans="1:20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</row>
    <row r="708" spans="1:20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</row>
    <row r="709" spans="1:20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</row>
    <row r="710" spans="1:2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</row>
    <row r="711" spans="1:20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</row>
    <row r="712" spans="1:20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</row>
    <row r="713" spans="1:20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</row>
    <row r="714" spans="1:20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</row>
    <row r="715" spans="1:20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</row>
    <row r="716" spans="1:20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</row>
    <row r="717" spans="1:20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</row>
    <row r="718" spans="1:20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</row>
    <row r="719" spans="1:20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</row>
    <row r="720" spans="1: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</row>
    <row r="721" spans="1:20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</row>
    <row r="722" spans="1:20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</row>
    <row r="723" spans="1:20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</row>
    <row r="724" spans="1:20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</row>
    <row r="725" spans="1:20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</row>
    <row r="726" spans="1:20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</row>
    <row r="727" spans="1:20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</row>
    <row r="728" spans="1:20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</row>
    <row r="729" spans="1:20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</row>
    <row r="730" spans="1:2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</row>
    <row r="731" spans="1:20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</row>
    <row r="732" spans="1:20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</row>
    <row r="733" spans="1:20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</row>
    <row r="734" spans="1:20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</row>
    <row r="735" spans="1:20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</row>
    <row r="736" spans="1:20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</row>
    <row r="737" spans="1:20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</row>
    <row r="738" spans="1:20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</row>
    <row r="739" spans="1:20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</row>
    <row r="740" spans="1:2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</row>
    <row r="741" spans="1:20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</row>
    <row r="742" spans="1:20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</row>
    <row r="743" spans="1:20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</row>
    <row r="744" spans="1:20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</row>
    <row r="745" spans="1:20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</row>
    <row r="746" spans="1:20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</row>
    <row r="747" spans="1:20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</row>
    <row r="748" spans="1:20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</row>
    <row r="749" spans="1:20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</row>
    <row r="750" spans="1:2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</row>
    <row r="751" spans="1:20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</row>
    <row r="752" spans="1:20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</row>
    <row r="753" spans="1:20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</row>
    <row r="754" spans="1:20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</row>
    <row r="755" spans="1:20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</row>
    <row r="756" spans="1:20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</row>
    <row r="757" spans="1:20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</row>
    <row r="758" spans="1:20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</row>
    <row r="759" spans="1:20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</row>
    <row r="760" spans="1:2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</row>
    <row r="761" spans="1:20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</row>
    <row r="762" spans="1:20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</row>
    <row r="763" spans="1:20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</row>
    <row r="764" spans="1:20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</row>
    <row r="765" spans="1:20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</row>
    <row r="766" spans="1:20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</row>
    <row r="767" spans="1:20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</row>
    <row r="768" spans="1:20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</row>
    <row r="769" spans="1:20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</row>
    <row r="770" spans="1:2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</row>
    <row r="771" spans="1:20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</row>
    <row r="772" spans="1:20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</row>
    <row r="773" spans="1:20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</row>
    <row r="774" spans="1:20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</row>
    <row r="775" spans="1:20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</row>
    <row r="776" spans="1:20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</row>
    <row r="777" spans="1:20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</row>
    <row r="778" spans="1:20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</row>
    <row r="779" spans="1:20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</row>
    <row r="780" spans="1:2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</row>
    <row r="781" spans="1:20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</row>
    <row r="782" spans="1:20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</row>
    <row r="783" spans="1:20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</row>
    <row r="784" spans="1:20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</row>
    <row r="785" spans="1:20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</row>
    <row r="786" spans="1:20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</row>
    <row r="787" spans="1:20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</row>
    <row r="788" spans="1:20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</row>
    <row r="789" spans="1:20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</row>
    <row r="790" spans="1:2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</row>
    <row r="791" spans="1:20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</row>
    <row r="792" spans="1:20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</row>
    <row r="793" spans="1:20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</row>
    <row r="794" spans="1:20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</row>
    <row r="795" spans="1:20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</row>
    <row r="796" spans="1:20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</row>
    <row r="797" spans="1:20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</row>
    <row r="798" spans="1:20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</row>
    <row r="799" spans="1:20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</row>
    <row r="800" spans="1:2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</row>
    <row r="801" spans="1:20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</row>
    <row r="802" spans="1:20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</row>
    <row r="803" spans="1:20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</row>
    <row r="804" spans="1:20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</row>
    <row r="805" spans="1:20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</row>
    <row r="806" spans="1:20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</row>
    <row r="807" spans="1:20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</row>
    <row r="808" spans="1:20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</row>
    <row r="809" spans="1:20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</row>
    <row r="810" spans="1:2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</row>
    <row r="811" spans="1:20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</row>
    <row r="812" spans="1:20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</row>
    <row r="813" spans="1:20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</row>
    <row r="814" spans="1:20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</row>
    <row r="815" spans="1:20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</row>
    <row r="816" spans="1:20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</row>
    <row r="817" spans="1:20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</row>
    <row r="818" spans="1:20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</row>
    <row r="819" spans="1:20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</row>
    <row r="820" spans="1: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</row>
    <row r="821" spans="1:20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</row>
    <row r="822" spans="1:20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</row>
    <row r="823" spans="1:20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</row>
    <row r="824" spans="1:20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</row>
    <row r="825" spans="1:20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</row>
    <row r="826" spans="1:20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</row>
    <row r="827" spans="1:20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</row>
    <row r="828" spans="1:20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</row>
    <row r="829" spans="1:20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</row>
    <row r="830" spans="1:2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</row>
    <row r="831" spans="1:20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</row>
    <row r="832" spans="1:20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</row>
    <row r="833" spans="1:20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</row>
    <row r="834" spans="1:20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</row>
    <row r="835" spans="1:20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</row>
    <row r="836" spans="1:20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</row>
    <row r="837" spans="1:20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</row>
    <row r="838" spans="1:20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</row>
    <row r="839" spans="1:20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</row>
    <row r="840" spans="1:2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</row>
    <row r="841" spans="1:20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</row>
    <row r="842" spans="1:20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</row>
    <row r="843" spans="1:20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</row>
    <row r="844" spans="1:20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</row>
    <row r="845" spans="1:20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</row>
    <row r="846" spans="1:20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</row>
    <row r="847" spans="1:20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</row>
    <row r="848" spans="1:20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</row>
    <row r="849" spans="1:20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</row>
    <row r="850" spans="1:2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</row>
    <row r="851" spans="1:20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</row>
    <row r="852" spans="1:20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</row>
    <row r="853" spans="1:20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</row>
    <row r="854" spans="1:20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</row>
    <row r="855" spans="1:20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</row>
    <row r="856" spans="1:20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</row>
    <row r="857" spans="1:20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</row>
    <row r="858" spans="1:20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</row>
    <row r="859" spans="1:20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</row>
    <row r="860" spans="1:2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</row>
    <row r="861" spans="1:20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</row>
    <row r="862" spans="1:20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</row>
    <row r="863" spans="1:20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</row>
    <row r="864" spans="1:20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</row>
    <row r="865" spans="1:20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</row>
    <row r="866" spans="1:20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</row>
    <row r="867" spans="1:20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</row>
    <row r="868" spans="1:20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</row>
    <row r="869" spans="1:20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</row>
    <row r="870" spans="1:2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</row>
    <row r="871" spans="1:20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</row>
    <row r="872" spans="1:20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</row>
    <row r="873" spans="1:20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</row>
    <row r="874" spans="1:20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</row>
    <row r="875" spans="1:20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spans="1:20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spans="1:20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spans="1:20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spans="1:20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spans="1:2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spans="1:20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spans="1:20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spans="1:20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spans="1:20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spans="1:20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</row>
    <row r="886" spans="1:20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</row>
    <row r="887" spans="1:20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</row>
    <row r="888" spans="1:20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</row>
    <row r="889" spans="1:20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</row>
    <row r="890" spans="1:2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</row>
    <row r="891" spans="1:20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</row>
    <row r="892" spans="1:20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</row>
    <row r="893" spans="1:20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</row>
    <row r="894" spans="1:20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</row>
    <row r="895" spans="1:20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</row>
    <row r="896" spans="1:20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</row>
    <row r="897" spans="1:20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</row>
    <row r="898" spans="1:20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</row>
    <row r="899" spans="1:20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</row>
    <row r="900" spans="1:2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</row>
    <row r="901" spans="1:20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</row>
    <row r="902" spans="1:20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</row>
    <row r="903" spans="1:20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</row>
    <row r="904" spans="1:20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</row>
    <row r="905" spans="1:20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</row>
    <row r="906" spans="1:20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</row>
    <row r="907" spans="1:20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</row>
    <row r="908" spans="1:20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</row>
    <row r="909" spans="1:20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</row>
    <row r="910" spans="1:2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</row>
    <row r="911" spans="1:20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</row>
    <row r="912" spans="1:20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</row>
    <row r="913" spans="1:20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</row>
    <row r="914" spans="1:20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</row>
    <row r="915" spans="1:20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</row>
    <row r="916" spans="1:20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</row>
    <row r="917" spans="1:20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</row>
    <row r="918" spans="1:20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</row>
    <row r="919" spans="1:20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</row>
    <row r="920" spans="1: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</row>
    <row r="921" spans="1:20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</row>
    <row r="922" spans="1:20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</row>
    <row r="923" spans="1:20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</row>
    <row r="924" spans="1:20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</row>
    <row r="925" spans="1:20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</row>
    <row r="926" spans="1:20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</row>
    <row r="927" spans="1:20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</row>
    <row r="928" spans="1:20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</row>
    <row r="929" spans="1:20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</row>
    <row r="930" spans="1:2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</row>
    <row r="931" spans="1:20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</row>
    <row r="932" spans="1:20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</row>
    <row r="933" spans="1:20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</row>
    <row r="934" spans="1:20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</row>
    <row r="935" spans="1:20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</row>
    <row r="936" spans="1:20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</row>
    <row r="937" spans="1:20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</row>
    <row r="938" spans="1:20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</row>
    <row r="939" spans="1:20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</row>
    <row r="940" spans="1:2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</row>
    <row r="941" spans="1:20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</row>
    <row r="942" spans="1:20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</row>
    <row r="943" spans="1:20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</row>
    <row r="944" spans="1:20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</row>
    <row r="945" spans="1:20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</row>
    <row r="946" spans="1:20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</row>
    <row r="947" spans="1:20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</row>
    <row r="948" spans="1:20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</row>
    <row r="949" spans="1:20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</row>
    <row r="950" spans="1:2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</row>
    <row r="951" spans="1:20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</row>
    <row r="952" spans="1:20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</row>
    <row r="953" spans="1:20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</row>
    <row r="954" spans="1:20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</row>
    <row r="955" spans="1:20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</row>
    <row r="956" spans="1:20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</row>
    <row r="957" spans="1:20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</row>
    <row r="958" spans="1:20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</row>
    <row r="959" spans="1:20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</row>
    <row r="960" spans="1:2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</row>
    <row r="961" spans="1:20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</row>
    <row r="962" spans="1:20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</row>
    <row r="963" spans="1:20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</row>
    <row r="964" spans="1:20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</row>
    <row r="965" spans="1:20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</row>
    <row r="966" spans="1:20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</row>
    <row r="967" spans="1:20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</row>
    <row r="968" spans="1:20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</row>
    <row r="969" spans="1:20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</row>
    <row r="970" spans="1:2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</row>
    <row r="971" spans="1:20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</row>
    <row r="972" spans="1:20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</row>
    <row r="973" spans="1:20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</row>
    <row r="974" spans="1:20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</row>
    <row r="975" spans="1:20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</row>
    <row r="976" spans="1:20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</row>
    <row r="977" spans="1:20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</row>
    <row r="978" spans="1:20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</row>
    <row r="979" spans="1:20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</row>
    <row r="980" spans="1:2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</row>
    <row r="981" spans="1:20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</row>
    <row r="982" spans="1:20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</row>
    <row r="983" spans="1:20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</row>
    <row r="984" spans="1:20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</row>
    <row r="985" spans="1:20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</row>
    <row r="986" spans="1:20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</row>
    <row r="987" spans="1:20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</row>
    <row r="988" spans="1:20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</row>
    <row r="989" spans="1:20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</row>
    <row r="990" spans="1:2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</row>
    <row r="991" spans="1:20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</row>
    <row r="992" spans="1:20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</row>
    <row r="993" spans="1:20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</row>
    <row r="994" spans="1:20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</row>
    <row r="995" spans="1:20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</row>
    <row r="996" spans="1:20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</row>
    <row r="997" spans="1:20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</row>
    <row r="998" spans="1:20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</row>
    <row r="999" spans="1:20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</row>
    <row r="1000" spans="1:20">
      <c r="F1000" s="53"/>
    </row>
    <row r="1001" spans="1:20">
      <c r="F1001" s="53"/>
    </row>
  </sheetData>
  <mergeCells count="10">
    <mergeCell ref="A7:A34"/>
    <mergeCell ref="B7:B12"/>
    <mergeCell ref="B13:B32"/>
    <mergeCell ref="B33:C33"/>
    <mergeCell ref="B34:C34"/>
    <mergeCell ref="A3:C3"/>
    <mergeCell ref="A4:C4"/>
    <mergeCell ref="A5:C5"/>
    <mergeCell ref="A6:C6"/>
    <mergeCell ref="A1:Q1"/>
  </mergeCells>
  <phoneticPr fontId="18"/>
  <printOptions horizontalCentered="1" verticalCentered="1"/>
  <pageMargins left="0.25" right="0.25" top="0.75" bottom="0.75" header="0" footer="0"/>
  <pageSetup paperSize="8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992"/>
  <sheetViews>
    <sheetView zoomScaleNormal="100" workbookViewId="0">
      <selection sqref="A1:Q1"/>
    </sheetView>
  </sheetViews>
  <sheetFormatPr defaultColWidth="14.42578125" defaultRowHeight="15" customHeight="1"/>
  <cols>
    <col min="1" max="2" width="2.85546875" customWidth="1"/>
    <col min="3" max="3" width="41.5703125" customWidth="1"/>
    <col min="4" max="5" width="11.7109375" customWidth="1"/>
    <col min="6" max="15" width="12.140625" customWidth="1"/>
    <col min="16" max="16" width="10.42578125" customWidth="1"/>
    <col min="17" max="17" width="44.5703125" customWidth="1"/>
    <col min="18" max="21" width="7.5703125" customWidth="1"/>
  </cols>
  <sheetData>
    <row r="1" spans="1:21" ht="25.5" customHeight="1">
      <c r="A1" s="224" t="s">
        <v>112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54"/>
      <c r="S1" s="54"/>
      <c r="T1" s="54"/>
      <c r="U1" s="54"/>
    </row>
    <row r="2" spans="1:21" ht="12.75" customHeight="1" thickBot="1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5" t="s">
        <v>46</v>
      </c>
      <c r="Q2" s="3"/>
      <c r="R2" s="54"/>
      <c r="S2" s="54"/>
      <c r="T2" s="54"/>
      <c r="U2" s="54"/>
    </row>
    <row r="3" spans="1:21" ht="12.75" customHeight="1" thickBot="1">
      <c r="A3" s="187"/>
      <c r="B3" s="188"/>
      <c r="C3" s="184"/>
      <c r="D3" s="6" t="s">
        <v>50</v>
      </c>
      <c r="E3" s="6" t="s">
        <v>63</v>
      </c>
      <c r="F3" s="6" t="s">
        <v>64</v>
      </c>
      <c r="G3" s="6" t="s">
        <v>92</v>
      </c>
      <c r="H3" s="6" t="s">
        <v>93</v>
      </c>
      <c r="I3" s="6" t="s">
        <v>94</v>
      </c>
      <c r="J3" s="6" t="s">
        <v>95</v>
      </c>
      <c r="K3" s="6" t="s">
        <v>96</v>
      </c>
      <c r="L3" s="6" t="s">
        <v>97</v>
      </c>
      <c r="M3" s="6" t="s">
        <v>98</v>
      </c>
      <c r="N3" s="6" t="s">
        <v>99</v>
      </c>
      <c r="O3" s="6" t="s">
        <v>100</v>
      </c>
      <c r="P3" s="7" t="s">
        <v>65</v>
      </c>
      <c r="Q3" s="8" t="s">
        <v>66</v>
      </c>
      <c r="R3" s="54"/>
      <c r="S3" s="54"/>
      <c r="T3" s="54"/>
      <c r="U3" s="54"/>
    </row>
    <row r="4" spans="1:21" ht="12.75" customHeight="1">
      <c r="A4" s="189" t="s">
        <v>67</v>
      </c>
      <c r="B4" s="190"/>
      <c r="C4" s="191"/>
      <c r="D4" s="10">
        <v>38</v>
      </c>
      <c r="E4" s="10">
        <v>38</v>
      </c>
      <c r="F4" s="10">
        <v>38</v>
      </c>
      <c r="G4" s="10">
        <v>38</v>
      </c>
      <c r="H4" s="10">
        <v>38</v>
      </c>
      <c r="I4" s="10">
        <v>38</v>
      </c>
      <c r="J4" s="10">
        <v>38</v>
      </c>
      <c r="K4" s="10">
        <v>38</v>
      </c>
      <c r="L4" s="10">
        <v>38</v>
      </c>
      <c r="M4" s="10">
        <v>38</v>
      </c>
      <c r="N4" s="10">
        <v>38</v>
      </c>
      <c r="O4" s="10">
        <v>38</v>
      </c>
      <c r="P4" s="168">
        <f>SUM(D4:O4)</f>
        <v>456</v>
      </c>
      <c r="Q4" s="12"/>
      <c r="R4" s="54"/>
      <c r="S4" s="54"/>
      <c r="T4" s="54"/>
      <c r="U4" s="54"/>
    </row>
    <row r="5" spans="1:21" ht="12.75" customHeight="1">
      <c r="A5" s="192" t="s">
        <v>68</v>
      </c>
      <c r="B5" s="193"/>
      <c r="C5" s="194"/>
      <c r="D5" s="13">
        <v>21</v>
      </c>
      <c r="E5" s="13">
        <v>21</v>
      </c>
      <c r="F5" s="13">
        <v>21</v>
      </c>
      <c r="G5" s="13">
        <v>21</v>
      </c>
      <c r="H5" s="13">
        <v>21</v>
      </c>
      <c r="I5" s="13">
        <v>21</v>
      </c>
      <c r="J5" s="13">
        <v>21</v>
      </c>
      <c r="K5" s="13">
        <v>21</v>
      </c>
      <c r="L5" s="13">
        <v>21</v>
      </c>
      <c r="M5" s="13">
        <v>21</v>
      </c>
      <c r="N5" s="13">
        <v>21</v>
      </c>
      <c r="O5" s="13">
        <v>21</v>
      </c>
      <c r="P5" s="14">
        <f t="shared" ref="P5:P10" si="0">SUM(D5:O5)</f>
        <v>252</v>
      </c>
      <c r="Q5" s="15"/>
      <c r="R5" s="54"/>
      <c r="S5" s="54"/>
      <c r="T5" s="54"/>
      <c r="U5" s="54"/>
    </row>
    <row r="6" spans="1:21" ht="12.75" customHeight="1" thickBot="1">
      <c r="A6" s="227" t="s">
        <v>69</v>
      </c>
      <c r="B6" s="228"/>
      <c r="C6" s="197"/>
      <c r="D6" s="17">
        <f t="shared" ref="D6:F6" si="1">D4*D5</f>
        <v>798</v>
      </c>
      <c r="E6" s="17">
        <f t="shared" si="1"/>
        <v>798</v>
      </c>
      <c r="F6" s="17">
        <f t="shared" si="1"/>
        <v>798</v>
      </c>
      <c r="G6" s="17">
        <f t="shared" ref="G6:O6" si="2">G4*G5</f>
        <v>798</v>
      </c>
      <c r="H6" s="17">
        <f t="shared" si="2"/>
        <v>798</v>
      </c>
      <c r="I6" s="17">
        <f t="shared" si="2"/>
        <v>798</v>
      </c>
      <c r="J6" s="17">
        <f t="shared" si="2"/>
        <v>798</v>
      </c>
      <c r="K6" s="17">
        <f t="shared" si="2"/>
        <v>798</v>
      </c>
      <c r="L6" s="17">
        <f t="shared" si="2"/>
        <v>798</v>
      </c>
      <c r="M6" s="17">
        <f t="shared" si="2"/>
        <v>798</v>
      </c>
      <c r="N6" s="17">
        <f t="shared" si="2"/>
        <v>798</v>
      </c>
      <c r="O6" s="17">
        <f t="shared" si="2"/>
        <v>798</v>
      </c>
      <c r="P6" s="169">
        <f t="shared" si="0"/>
        <v>9576</v>
      </c>
      <c r="Q6" s="92"/>
      <c r="R6" s="54"/>
      <c r="S6" s="54"/>
      <c r="T6" s="54"/>
      <c r="U6" s="54"/>
    </row>
    <row r="7" spans="1:21" ht="43.5" customHeight="1">
      <c r="A7" s="198" t="s">
        <v>70</v>
      </c>
      <c r="B7" s="215" t="s">
        <v>71</v>
      </c>
      <c r="C7" s="147" t="s">
        <v>72</v>
      </c>
      <c r="D7" s="55">
        <f>679*11.14*35*21</f>
        <v>5559584.1000000006</v>
      </c>
      <c r="E7" s="56">
        <f t="shared" ref="E7:O7" si="3">679*11.14*35*21</f>
        <v>5559584.1000000006</v>
      </c>
      <c r="F7" s="56">
        <f t="shared" si="3"/>
        <v>5559584.1000000006</v>
      </c>
      <c r="G7" s="56">
        <f t="shared" si="3"/>
        <v>5559584.1000000006</v>
      </c>
      <c r="H7" s="56">
        <f t="shared" si="3"/>
        <v>5559584.1000000006</v>
      </c>
      <c r="I7" s="56">
        <f t="shared" si="3"/>
        <v>5559584.1000000006</v>
      </c>
      <c r="J7" s="56">
        <f t="shared" si="3"/>
        <v>5559584.1000000006</v>
      </c>
      <c r="K7" s="56">
        <f t="shared" si="3"/>
        <v>5559584.1000000006</v>
      </c>
      <c r="L7" s="56">
        <f t="shared" si="3"/>
        <v>5559584.1000000006</v>
      </c>
      <c r="M7" s="56">
        <f t="shared" si="3"/>
        <v>5559584.1000000006</v>
      </c>
      <c r="N7" s="56">
        <f t="shared" si="3"/>
        <v>5559584.1000000006</v>
      </c>
      <c r="O7" s="56">
        <f t="shared" si="3"/>
        <v>5559584.1000000006</v>
      </c>
      <c r="P7" s="113">
        <f t="shared" si="0"/>
        <v>66715009.20000001</v>
      </c>
      <c r="Q7" s="148" t="s">
        <v>126</v>
      </c>
      <c r="R7" s="54"/>
      <c r="S7" s="54"/>
      <c r="T7" s="54"/>
      <c r="U7" s="54"/>
    </row>
    <row r="8" spans="1:21" ht="20.25" customHeight="1">
      <c r="A8" s="199"/>
      <c r="B8" s="229"/>
      <c r="C8" s="178" t="s">
        <v>81</v>
      </c>
      <c r="D8" s="82">
        <v>280728.00000000006</v>
      </c>
      <c r="E8" s="82">
        <v>280728.00000000006</v>
      </c>
      <c r="F8" s="82">
        <f t="shared" ref="F8:O8" si="4">11.14*30*D6</f>
        <v>266691.60000000003</v>
      </c>
      <c r="G8" s="82">
        <f t="shared" si="4"/>
        <v>266691.60000000003</v>
      </c>
      <c r="H8" s="82">
        <f>11.14*30*F6</f>
        <v>266691.60000000003</v>
      </c>
      <c r="I8" s="82">
        <f t="shared" si="4"/>
        <v>266691.60000000003</v>
      </c>
      <c r="J8" s="82">
        <f t="shared" si="4"/>
        <v>266691.60000000003</v>
      </c>
      <c r="K8" s="82">
        <f t="shared" si="4"/>
        <v>266691.60000000003</v>
      </c>
      <c r="L8" s="82">
        <f t="shared" si="4"/>
        <v>266691.60000000003</v>
      </c>
      <c r="M8" s="82">
        <f t="shared" si="4"/>
        <v>266691.60000000003</v>
      </c>
      <c r="N8" s="82">
        <f t="shared" si="4"/>
        <v>266691.60000000003</v>
      </c>
      <c r="O8" s="82">
        <f t="shared" si="4"/>
        <v>266691.60000000003</v>
      </c>
      <c r="P8" s="114">
        <f t="shared" si="0"/>
        <v>3228372.0000000009</v>
      </c>
      <c r="Q8" s="94" t="s">
        <v>83</v>
      </c>
      <c r="R8" s="54"/>
      <c r="S8" s="54"/>
      <c r="T8" s="54"/>
      <c r="U8" s="54"/>
    </row>
    <row r="9" spans="1:21" ht="20.25" customHeight="1">
      <c r="A9" s="199"/>
      <c r="B9" s="229"/>
      <c r="C9" s="179" t="s">
        <v>87</v>
      </c>
      <c r="D9" s="162">
        <v>0</v>
      </c>
      <c r="E9" s="162">
        <v>0</v>
      </c>
      <c r="F9" s="162">
        <f>51*3*11.14*D6</f>
        <v>1360127.1600000001</v>
      </c>
      <c r="G9" s="162">
        <f t="shared" ref="G9:O9" si="5">51*3*11.14*E6</f>
        <v>1360127.1600000001</v>
      </c>
      <c r="H9" s="162">
        <f t="shared" si="5"/>
        <v>1360127.1600000001</v>
      </c>
      <c r="I9" s="162">
        <f t="shared" si="5"/>
        <v>1360127.1600000001</v>
      </c>
      <c r="J9" s="162">
        <f t="shared" si="5"/>
        <v>1360127.1600000001</v>
      </c>
      <c r="K9" s="162">
        <f t="shared" si="5"/>
        <v>1360127.1600000001</v>
      </c>
      <c r="L9" s="162">
        <f t="shared" si="5"/>
        <v>1360127.1600000001</v>
      </c>
      <c r="M9" s="162">
        <f t="shared" si="5"/>
        <v>1360127.1600000001</v>
      </c>
      <c r="N9" s="162">
        <f t="shared" si="5"/>
        <v>1360127.1600000001</v>
      </c>
      <c r="O9" s="162">
        <f t="shared" si="5"/>
        <v>1360127.1600000001</v>
      </c>
      <c r="P9" s="163">
        <f t="shared" si="0"/>
        <v>13601271.600000001</v>
      </c>
      <c r="Q9" s="95" t="s">
        <v>120</v>
      </c>
      <c r="R9" s="3"/>
      <c r="S9" s="3"/>
      <c r="T9" s="2"/>
    </row>
    <row r="10" spans="1:21" ht="20.25" customHeight="1" thickBot="1">
      <c r="A10" s="199"/>
      <c r="B10" s="229"/>
      <c r="C10" s="176" t="s">
        <v>106</v>
      </c>
      <c r="D10" s="73">
        <f>SUM(D7:D9)*0.093</f>
        <v>543149.0253000001</v>
      </c>
      <c r="E10" s="73">
        <f t="shared" ref="E10:M10" si="6">SUM(E7:E9)*0.093</f>
        <v>543149.0253000001</v>
      </c>
      <c r="F10" s="73">
        <f t="shared" si="6"/>
        <v>668335.46597999998</v>
      </c>
      <c r="G10" s="73">
        <f t="shared" si="6"/>
        <v>668335.46597999998</v>
      </c>
      <c r="H10" s="73">
        <f t="shared" si="6"/>
        <v>668335.46597999998</v>
      </c>
      <c r="I10" s="73">
        <f t="shared" si="6"/>
        <v>668335.46597999998</v>
      </c>
      <c r="J10" s="73">
        <f t="shared" si="6"/>
        <v>668335.46597999998</v>
      </c>
      <c r="K10" s="73">
        <f t="shared" si="6"/>
        <v>668335.46597999998</v>
      </c>
      <c r="L10" s="73">
        <f t="shared" si="6"/>
        <v>668335.46597999998</v>
      </c>
      <c r="M10" s="73">
        <f t="shared" si="6"/>
        <v>668335.46597999998</v>
      </c>
      <c r="N10" s="73">
        <f t="shared" ref="N10:O10" si="7">SUM(L7:L9)*0.093</f>
        <v>668335.46597999998</v>
      </c>
      <c r="O10" s="73">
        <f t="shared" si="7"/>
        <v>668335.46597999998</v>
      </c>
      <c r="P10" s="161">
        <f t="shared" si="0"/>
        <v>7769652.7103999993</v>
      </c>
      <c r="Q10" s="149" t="s">
        <v>115</v>
      </c>
      <c r="R10" s="3"/>
      <c r="S10" s="3"/>
      <c r="T10" s="2"/>
    </row>
    <row r="11" spans="1:21" ht="11.25" customHeight="1" thickBot="1">
      <c r="A11" s="199"/>
      <c r="B11" s="230"/>
      <c r="C11" s="177" t="s">
        <v>73</v>
      </c>
      <c r="D11" s="157">
        <f t="shared" ref="D11:O11" si="8">SUM(D7:D10)</f>
        <v>6383461.1253000004</v>
      </c>
      <c r="E11" s="158">
        <f t="shared" si="8"/>
        <v>6383461.1253000004</v>
      </c>
      <c r="F11" s="158">
        <f t="shared" si="8"/>
        <v>7854738.3259800002</v>
      </c>
      <c r="G11" s="158">
        <f t="shared" si="8"/>
        <v>7854738.3259800002</v>
      </c>
      <c r="H11" s="158">
        <f t="shared" si="8"/>
        <v>7854738.3259800002</v>
      </c>
      <c r="I11" s="158">
        <f t="shared" si="8"/>
        <v>7854738.3259800002</v>
      </c>
      <c r="J11" s="158">
        <f t="shared" si="8"/>
        <v>7854738.3259800002</v>
      </c>
      <c r="K11" s="158">
        <f t="shared" si="8"/>
        <v>7854738.3259800002</v>
      </c>
      <c r="L11" s="158">
        <f t="shared" si="8"/>
        <v>7854738.3259800002</v>
      </c>
      <c r="M11" s="158">
        <f t="shared" si="8"/>
        <v>7854738.3259800002</v>
      </c>
      <c r="N11" s="158">
        <f t="shared" si="8"/>
        <v>7854738.3259800002</v>
      </c>
      <c r="O11" s="158">
        <f t="shared" si="8"/>
        <v>7854738.3259800002</v>
      </c>
      <c r="P11" s="111">
        <f>SUM(D11:O11)</f>
        <v>91314305.510400027</v>
      </c>
      <c r="Q11" s="164"/>
      <c r="R11" s="54"/>
      <c r="S11" s="54"/>
      <c r="T11" s="54"/>
      <c r="U11" s="54"/>
    </row>
    <row r="12" spans="1:21" ht="11.25" customHeight="1">
      <c r="A12" s="199"/>
      <c r="B12" s="88"/>
      <c r="C12" s="86" t="s">
        <v>74</v>
      </c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60"/>
      <c r="Q12" s="93"/>
      <c r="R12" s="54"/>
      <c r="S12" s="54"/>
      <c r="T12" s="54"/>
      <c r="U12" s="54"/>
    </row>
    <row r="13" spans="1:21" ht="60.75" customHeight="1">
      <c r="A13" s="199"/>
      <c r="B13" s="200" t="s">
        <v>75</v>
      </c>
      <c r="C13" s="31" t="s">
        <v>24</v>
      </c>
      <c r="D13" s="32">
        <v>1180000</v>
      </c>
      <c r="E13" s="32">
        <v>1180000</v>
      </c>
      <c r="F13" s="32">
        <v>1180000</v>
      </c>
      <c r="G13" s="32">
        <v>1180000</v>
      </c>
      <c r="H13" s="32">
        <v>1180000</v>
      </c>
      <c r="I13" s="32">
        <v>1180000</v>
      </c>
      <c r="J13" s="32">
        <v>1180000</v>
      </c>
      <c r="K13" s="32">
        <v>1180000</v>
      </c>
      <c r="L13" s="32">
        <v>1180000</v>
      </c>
      <c r="M13" s="32">
        <v>1180000</v>
      </c>
      <c r="N13" s="32">
        <v>1180000</v>
      </c>
      <c r="O13" s="32">
        <v>1180000</v>
      </c>
      <c r="P13" s="23">
        <f>SUM(D13:O13)</f>
        <v>14160000</v>
      </c>
      <c r="Q13" s="78" t="s">
        <v>119</v>
      </c>
      <c r="R13" s="54"/>
      <c r="S13" s="54"/>
      <c r="T13" s="54"/>
      <c r="U13" s="54"/>
    </row>
    <row r="14" spans="1:21" ht="60.75" customHeight="1">
      <c r="A14" s="199"/>
      <c r="B14" s="229"/>
      <c r="C14" s="63" t="s">
        <v>76</v>
      </c>
      <c r="D14" s="32">
        <v>645000</v>
      </c>
      <c r="E14" s="32">
        <v>645000</v>
      </c>
      <c r="F14" s="32">
        <v>645000</v>
      </c>
      <c r="G14" s="32">
        <v>645000</v>
      </c>
      <c r="H14" s="32">
        <v>645000</v>
      </c>
      <c r="I14" s="32">
        <v>645000</v>
      </c>
      <c r="J14" s="32">
        <v>645000</v>
      </c>
      <c r="K14" s="32">
        <v>645000</v>
      </c>
      <c r="L14" s="32">
        <v>645000</v>
      </c>
      <c r="M14" s="32">
        <v>645000</v>
      </c>
      <c r="N14" s="32">
        <v>645000</v>
      </c>
      <c r="O14" s="32">
        <v>645000</v>
      </c>
      <c r="P14" s="23">
        <f t="shared" ref="P14:P32" si="9">SUM(D14:O14)</f>
        <v>7740000</v>
      </c>
      <c r="Q14" s="43" t="s">
        <v>107</v>
      </c>
      <c r="R14" s="54"/>
      <c r="S14" s="54"/>
      <c r="T14" s="54"/>
      <c r="U14" s="54"/>
    </row>
    <row r="15" spans="1:21" ht="60.75" customHeight="1">
      <c r="A15" s="199"/>
      <c r="B15" s="229"/>
      <c r="C15" s="172" t="s">
        <v>113</v>
      </c>
      <c r="D15" s="32">
        <v>215000</v>
      </c>
      <c r="E15" s="32">
        <v>871298</v>
      </c>
      <c r="F15" s="32">
        <v>255000</v>
      </c>
      <c r="G15" s="32">
        <v>255000</v>
      </c>
      <c r="H15" s="32">
        <v>255000</v>
      </c>
      <c r="I15" s="32">
        <v>255000</v>
      </c>
      <c r="J15" s="32">
        <v>255000</v>
      </c>
      <c r="K15" s="32">
        <v>2735013</v>
      </c>
      <c r="L15" s="32">
        <v>255000</v>
      </c>
      <c r="M15" s="32">
        <v>255000</v>
      </c>
      <c r="N15" s="32">
        <v>255000</v>
      </c>
      <c r="O15" s="32">
        <v>255000</v>
      </c>
      <c r="P15" s="23">
        <f t="shared" si="9"/>
        <v>6116311</v>
      </c>
      <c r="Q15" s="78" t="s">
        <v>122</v>
      </c>
      <c r="R15" s="54"/>
      <c r="S15" s="54"/>
      <c r="T15" s="54"/>
      <c r="U15" s="54"/>
    </row>
    <row r="16" spans="1:21" ht="12.75" customHeight="1">
      <c r="A16" s="199"/>
      <c r="B16" s="229"/>
      <c r="C16" s="15" t="s">
        <v>25</v>
      </c>
      <c r="D16" s="33">
        <v>500000</v>
      </c>
      <c r="E16" s="33">
        <v>500000</v>
      </c>
      <c r="F16" s="33">
        <v>500000</v>
      </c>
      <c r="G16" s="33">
        <v>500000</v>
      </c>
      <c r="H16" s="33">
        <v>500000</v>
      </c>
      <c r="I16" s="33">
        <v>500000</v>
      </c>
      <c r="J16" s="33">
        <v>500000</v>
      </c>
      <c r="K16" s="33">
        <v>500000</v>
      </c>
      <c r="L16" s="33">
        <v>500000</v>
      </c>
      <c r="M16" s="33">
        <v>500000</v>
      </c>
      <c r="N16" s="33">
        <v>500000</v>
      </c>
      <c r="O16" s="33">
        <v>500000</v>
      </c>
      <c r="P16" s="23">
        <f t="shared" si="9"/>
        <v>6000000</v>
      </c>
      <c r="Q16" s="43"/>
      <c r="R16" s="54"/>
      <c r="S16" s="54"/>
      <c r="T16" s="54"/>
      <c r="U16" s="54"/>
    </row>
    <row r="17" spans="1:21" ht="12.75" customHeight="1">
      <c r="A17" s="199"/>
      <c r="B17" s="229"/>
      <c r="C17" s="15" t="s">
        <v>26</v>
      </c>
      <c r="D17" s="33">
        <v>40000</v>
      </c>
      <c r="E17" s="33">
        <v>40000</v>
      </c>
      <c r="F17" s="33">
        <v>40000</v>
      </c>
      <c r="G17" s="33">
        <v>40000</v>
      </c>
      <c r="H17" s="33">
        <v>40000</v>
      </c>
      <c r="I17" s="33">
        <v>40000</v>
      </c>
      <c r="J17" s="33">
        <v>40000</v>
      </c>
      <c r="K17" s="33">
        <v>40000</v>
      </c>
      <c r="L17" s="33">
        <v>40000</v>
      </c>
      <c r="M17" s="33">
        <v>40000</v>
      </c>
      <c r="N17" s="33">
        <v>40000</v>
      </c>
      <c r="O17" s="33">
        <v>40000</v>
      </c>
      <c r="P17" s="23">
        <f t="shared" si="9"/>
        <v>480000</v>
      </c>
      <c r="Q17" s="43"/>
      <c r="R17" s="54"/>
      <c r="S17" s="54"/>
      <c r="T17" s="54"/>
      <c r="U17" s="54"/>
    </row>
    <row r="18" spans="1:21" ht="12.75" customHeight="1">
      <c r="A18" s="199"/>
      <c r="B18" s="229"/>
      <c r="C18" s="15" t="s">
        <v>27</v>
      </c>
      <c r="D18" s="33">
        <v>10000</v>
      </c>
      <c r="E18" s="33">
        <v>10000</v>
      </c>
      <c r="F18" s="33">
        <v>10000</v>
      </c>
      <c r="G18" s="33">
        <v>10000</v>
      </c>
      <c r="H18" s="33">
        <v>10000</v>
      </c>
      <c r="I18" s="33">
        <v>10000</v>
      </c>
      <c r="J18" s="33">
        <v>10000</v>
      </c>
      <c r="K18" s="33">
        <v>10000</v>
      </c>
      <c r="L18" s="33">
        <v>10000</v>
      </c>
      <c r="M18" s="33">
        <v>10000</v>
      </c>
      <c r="N18" s="33">
        <v>10000</v>
      </c>
      <c r="O18" s="33">
        <v>10000</v>
      </c>
      <c r="P18" s="23">
        <f t="shared" si="9"/>
        <v>120000</v>
      </c>
      <c r="Q18" s="43" t="s">
        <v>28</v>
      </c>
      <c r="R18" s="54"/>
      <c r="S18" s="54"/>
      <c r="T18" s="54"/>
      <c r="U18" s="54"/>
    </row>
    <row r="19" spans="1:21" ht="12.75" customHeight="1">
      <c r="A19" s="199"/>
      <c r="B19" s="229"/>
      <c r="C19" s="15" t="s">
        <v>29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23">
        <f t="shared" si="9"/>
        <v>0</v>
      </c>
      <c r="Q19" s="43"/>
      <c r="R19" s="54"/>
      <c r="S19" s="54"/>
      <c r="T19" s="54"/>
      <c r="U19" s="54"/>
    </row>
    <row r="20" spans="1:21" ht="12.75" customHeight="1">
      <c r="A20" s="199"/>
      <c r="B20" s="229"/>
      <c r="C20" s="15" t="s">
        <v>30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23">
        <f t="shared" si="9"/>
        <v>0</v>
      </c>
      <c r="Q20" s="43"/>
      <c r="R20" s="54"/>
      <c r="S20" s="54"/>
      <c r="T20" s="54"/>
      <c r="U20" s="54"/>
    </row>
    <row r="21" spans="1:21" ht="12.75" customHeight="1">
      <c r="A21" s="199"/>
      <c r="B21" s="229"/>
      <c r="C21" s="15" t="s">
        <v>31</v>
      </c>
      <c r="D21" s="34">
        <v>27280</v>
      </c>
      <c r="E21" s="34">
        <v>27280</v>
      </c>
      <c r="F21" s="34">
        <v>27280</v>
      </c>
      <c r="G21" s="34">
        <v>27280</v>
      </c>
      <c r="H21" s="34">
        <v>27280</v>
      </c>
      <c r="I21" s="34">
        <v>27280</v>
      </c>
      <c r="J21" s="34">
        <v>27280</v>
      </c>
      <c r="K21" s="34">
        <v>27280</v>
      </c>
      <c r="L21" s="34">
        <v>27280</v>
      </c>
      <c r="M21" s="34">
        <v>27280</v>
      </c>
      <c r="N21" s="34">
        <v>27280</v>
      </c>
      <c r="O21" s="34">
        <v>27280</v>
      </c>
      <c r="P21" s="23">
        <f t="shared" si="9"/>
        <v>327360</v>
      </c>
      <c r="Q21" s="43" t="s">
        <v>32</v>
      </c>
      <c r="R21" s="54"/>
      <c r="S21" s="54"/>
      <c r="T21" s="54"/>
      <c r="U21" s="54"/>
    </row>
    <row r="22" spans="1:21" ht="12.75" customHeight="1">
      <c r="A22" s="199"/>
      <c r="B22" s="229"/>
      <c r="C22" s="15" t="s">
        <v>33</v>
      </c>
      <c r="D22" s="34">
        <v>40000</v>
      </c>
      <c r="E22" s="34">
        <v>40000</v>
      </c>
      <c r="F22" s="34">
        <v>40000</v>
      </c>
      <c r="G22" s="34">
        <v>40000</v>
      </c>
      <c r="H22" s="34">
        <v>40000</v>
      </c>
      <c r="I22" s="34">
        <v>40000</v>
      </c>
      <c r="J22" s="34">
        <v>40000</v>
      </c>
      <c r="K22" s="34">
        <v>40000</v>
      </c>
      <c r="L22" s="34">
        <v>40000</v>
      </c>
      <c r="M22" s="34">
        <v>40000</v>
      </c>
      <c r="N22" s="34">
        <v>40000</v>
      </c>
      <c r="O22" s="34">
        <v>40000</v>
      </c>
      <c r="P22" s="23">
        <f t="shared" si="9"/>
        <v>480000</v>
      </c>
      <c r="Q22" s="36"/>
      <c r="R22" s="54"/>
      <c r="S22" s="54"/>
      <c r="T22" s="54"/>
      <c r="U22" s="54"/>
    </row>
    <row r="23" spans="1:21" ht="12.75" customHeight="1">
      <c r="A23" s="199"/>
      <c r="B23" s="229"/>
      <c r="C23" s="15" t="s">
        <v>34</v>
      </c>
      <c r="D23" s="37">
        <v>20000</v>
      </c>
      <c r="E23" s="37">
        <v>20000</v>
      </c>
      <c r="F23" s="37">
        <v>20000</v>
      </c>
      <c r="G23" s="37">
        <v>20000</v>
      </c>
      <c r="H23" s="37">
        <v>20000</v>
      </c>
      <c r="I23" s="37">
        <v>20000</v>
      </c>
      <c r="J23" s="37">
        <v>20000</v>
      </c>
      <c r="K23" s="37">
        <v>20000</v>
      </c>
      <c r="L23" s="37">
        <v>20000</v>
      </c>
      <c r="M23" s="37">
        <v>20000</v>
      </c>
      <c r="N23" s="37">
        <v>20000</v>
      </c>
      <c r="O23" s="37">
        <v>20000</v>
      </c>
      <c r="P23" s="23">
        <f t="shared" si="9"/>
        <v>240000</v>
      </c>
      <c r="Q23" s="36"/>
      <c r="R23" s="54"/>
      <c r="S23" s="54"/>
      <c r="T23" s="54"/>
      <c r="U23" s="54"/>
    </row>
    <row r="24" spans="1:21" ht="12.75" customHeight="1">
      <c r="A24" s="199"/>
      <c r="B24" s="229"/>
      <c r="C24" s="15" t="s">
        <v>35</v>
      </c>
      <c r="D24" s="37">
        <v>3300</v>
      </c>
      <c r="E24" s="37">
        <v>3300</v>
      </c>
      <c r="F24" s="37">
        <v>3300</v>
      </c>
      <c r="G24" s="37">
        <v>3300</v>
      </c>
      <c r="H24" s="37">
        <v>3300</v>
      </c>
      <c r="I24" s="37">
        <v>3300</v>
      </c>
      <c r="J24" s="37">
        <v>3300</v>
      </c>
      <c r="K24" s="37">
        <v>3300</v>
      </c>
      <c r="L24" s="37">
        <v>3300</v>
      </c>
      <c r="M24" s="37">
        <v>3300</v>
      </c>
      <c r="N24" s="37">
        <v>3300</v>
      </c>
      <c r="O24" s="37">
        <v>3300</v>
      </c>
      <c r="P24" s="23">
        <f t="shared" si="9"/>
        <v>39600</v>
      </c>
      <c r="Q24" s="36"/>
      <c r="R24" s="54"/>
      <c r="S24" s="54"/>
      <c r="T24" s="54"/>
      <c r="U24" s="54"/>
    </row>
    <row r="25" spans="1:21" ht="12.75" customHeight="1">
      <c r="A25" s="199"/>
      <c r="B25" s="229"/>
      <c r="C25" s="115" t="s">
        <v>101</v>
      </c>
      <c r="D25" s="37">
        <v>5500</v>
      </c>
      <c r="E25" s="37">
        <v>5500</v>
      </c>
      <c r="F25" s="37">
        <v>5500</v>
      </c>
      <c r="G25" s="37">
        <v>5500</v>
      </c>
      <c r="H25" s="37">
        <v>5500</v>
      </c>
      <c r="I25" s="37">
        <v>5500</v>
      </c>
      <c r="J25" s="37">
        <v>5500</v>
      </c>
      <c r="K25" s="37">
        <v>5500</v>
      </c>
      <c r="L25" s="37">
        <v>5500</v>
      </c>
      <c r="M25" s="37">
        <v>5500</v>
      </c>
      <c r="N25" s="37">
        <v>5500</v>
      </c>
      <c r="O25" s="37">
        <v>5500</v>
      </c>
      <c r="P25" s="23">
        <f t="shared" si="9"/>
        <v>66000</v>
      </c>
      <c r="Q25" s="79" t="s">
        <v>102</v>
      </c>
      <c r="R25" s="54"/>
      <c r="S25" s="54"/>
      <c r="T25" s="54"/>
      <c r="U25" s="54"/>
    </row>
    <row r="26" spans="1:21" ht="12.75" customHeight="1">
      <c r="A26" s="199"/>
      <c r="B26" s="229"/>
      <c r="C26" s="15" t="s">
        <v>36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23">
        <f t="shared" si="9"/>
        <v>0</v>
      </c>
      <c r="Q26" s="36"/>
      <c r="R26" s="54"/>
      <c r="S26" s="54"/>
      <c r="T26" s="54"/>
      <c r="U26" s="54"/>
    </row>
    <row r="27" spans="1:21" ht="12.75" customHeight="1">
      <c r="A27" s="199"/>
      <c r="B27" s="229"/>
      <c r="C27" s="15" t="s">
        <v>37</v>
      </c>
      <c r="D27" s="38">
        <f>500*D6</f>
        <v>399000</v>
      </c>
      <c r="E27" s="38">
        <f>500*E6</f>
        <v>399000</v>
      </c>
      <c r="F27" s="38">
        <f t="shared" ref="F27:O27" si="10">500*F6</f>
        <v>399000</v>
      </c>
      <c r="G27" s="38">
        <f t="shared" si="10"/>
        <v>399000</v>
      </c>
      <c r="H27" s="38">
        <f t="shared" si="10"/>
        <v>399000</v>
      </c>
      <c r="I27" s="38">
        <f t="shared" si="10"/>
        <v>399000</v>
      </c>
      <c r="J27" s="38">
        <f t="shared" si="10"/>
        <v>399000</v>
      </c>
      <c r="K27" s="38">
        <f t="shared" si="10"/>
        <v>399000</v>
      </c>
      <c r="L27" s="38">
        <f t="shared" si="10"/>
        <v>399000</v>
      </c>
      <c r="M27" s="38">
        <f t="shared" si="10"/>
        <v>399000</v>
      </c>
      <c r="N27" s="38">
        <f t="shared" si="10"/>
        <v>399000</v>
      </c>
      <c r="O27" s="38">
        <f t="shared" si="10"/>
        <v>399000</v>
      </c>
      <c r="P27" s="23">
        <f t="shared" si="9"/>
        <v>4788000</v>
      </c>
      <c r="Q27" s="79" t="s">
        <v>84</v>
      </c>
      <c r="R27" s="54"/>
      <c r="S27" s="54"/>
      <c r="T27" s="54"/>
      <c r="U27" s="54"/>
    </row>
    <row r="28" spans="1:21" ht="12.75" customHeight="1">
      <c r="A28" s="199"/>
      <c r="B28" s="229"/>
      <c r="C28" s="15" t="s">
        <v>38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23">
        <f t="shared" si="9"/>
        <v>0</v>
      </c>
      <c r="Q28" s="36"/>
      <c r="R28" s="54"/>
      <c r="S28" s="54"/>
      <c r="T28" s="54"/>
      <c r="U28" s="54"/>
    </row>
    <row r="29" spans="1:21" ht="12.75" customHeight="1">
      <c r="A29" s="199"/>
      <c r="B29" s="229"/>
      <c r="C29" s="15" t="s">
        <v>39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23">
        <f t="shared" si="9"/>
        <v>0</v>
      </c>
      <c r="Q29" s="36"/>
      <c r="R29" s="54"/>
      <c r="S29" s="54"/>
      <c r="T29" s="54"/>
      <c r="U29" s="54"/>
    </row>
    <row r="30" spans="1:21" ht="12.75" customHeight="1">
      <c r="A30" s="199"/>
      <c r="B30" s="229"/>
      <c r="C30" s="12" t="s">
        <v>40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23">
        <f t="shared" si="9"/>
        <v>0</v>
      </c>
      <c r="Q30" s="64"/>
      <c r="R30" s="54"/>
      <c r="S30" s="54"/>
      <c r="T30" s="54"/>
      <c r="U30" s="54"/>
    </row>
    <row r="31" spans="1:21" ht="12.75" customHeight="1" thickBot="1">
      <c r="A31" s="199"/>
      <c r="B31" s="229"/>
      <c r="C31" s="41" t="s">
        <v>41</v>
      </c>
      <c r="D31" s="42">
        <f t="shared" ref="D31:O31" si="11">D11*0.05*1.1</f>
        <v>351090.36189150007</v>
      </c>
      <c r="E31" s="42">
        <f t="shared" si="11"/>
        <v>351090.36189150007</v>
      </c>
      <c r="F31" s="42">
        <f t="shared" si="11"/>
        <v>432010.60792890005</v>
      </c>
      <c r="G31" s="42">
        <f t="shared" si="11"/>
        <v>432010.60792890005</v>
      </c>
      <c r="H31" s="42">
        <f t="shared" si="11"/>
        <v>432010.60792890005</v>
      </c>
      <c r="I31" s="42">
        <f t="shared" si="11"/>
        <v>432010.60792890005</v>
      </c>
      <c r="J31" s="42">
        <f t="shared" si="11"/>
        <v>432010.60792890005</v>
      </c>
      <c r="K31" s="42">
        <f t="shared" si="11"/>
        <v>432010.60792890005</v>
      </c>
      <c r="L31" s="42">
        <f t="shared" si="11"/>
        <v>432010.60792890005</v>
      </c>
      <c r="M31" s="42">
        <f t="shared" si="11"/>
        <v>432010.60792890005</v>
      </c>
      <c r="N31" s="42">
        <f t="shared" si="11"/>
        <v>432010.60792890005</v>
      </c>
      <c r="O31" s="42">
        <f t="shared" si="11"/>
        <v>432010.60792890005</v>
      </c>
      <c r="P31" s="74">
        <f t="shared" si="9"/>
        <v>5022286.8030720009</v>
      </c>
      <c r="Q31" s="165" t="s">
        <v>42</v>
      </c>
      <c r="R31" s="54"/>
      <c r="S31" s="54"/>
      <c r="T31" s="54"/>
      <c r="U31" s="54"/>
    </row>
    <row r="32" spans="1:21" ht="12.75" customHeight="1" thickBot="1">
      <c r="A32" s="199"/>
      <c r="B32" s="229"/>
      <c r="C32" s="170" t="s">
        <v>108</v>
      </c>
      <c r="D32" s="26">
        <f t="shared" ref="D32:O32" si="12">SUM(D13:D31)</f>
        <v>3436170.3618915002</v>
      </c>
      <c r="E32" s="26">
        <f t="shared" si="12"/>
        <v>4092468.3618915002</v>
      </c>
      <c r="F32" s="26">
        <f t="shared" si="12"/>
        <v>3557090.6079289</v>
      </c>
      <c r="G32" s="26">
        <f t="shared" si="12"/>
        <v>3557090.6079289</v>
      </c>
      <c r="H32" s="26">
        <f t="shared" si="12"/>
        <v>3557090.6079289</v>
      </c>
      <c r="I32" s="26">
        <f t="shared" si="12"/>
        <v>3557090.6079289</v>
      </c>
      <c r="J32" s="26">
        <f t="shared" si="12"/>
        <v>3557090.6079289</v>
      </c>
      <c r="K32" s="26">
        <f t="shared" si="12"/>
        <v>6037103.6079289</v>
      </c>
      <c r="L32" s="26">
        <f t="shared" si="12"/>
        <v>3557090.6079289</v>
      </c>
      <c r="M32" s="26">
        <f t="shared" si="12"/>
        <v>3557090.6079289</v>
      </c>
      <c r="N32" s="26">
        <f t="shared" si="12"/>
        <v>3557090.6079289</v>
      </c>
      <c r="O32" s="75">
        <f t="shared" si="12"/>
        <v>3557090.6079289</v>
      </c>
      <c r="P32" s="166">
        <f t="shared" si="9"/>
        <v>45579557.803072013</v>
      </c>
      <c r="Q32" s="167"/>
      <c r="R32" s="54"/>
      <c r="S32" s="54"/>
      <c r="T32" s="54"/>
      <c r="U32" s="54"/>
    </row>
    <row r="33" spans="1:21" ht="12.75" customHeight="1" thickBot="1">
      <c r="A33" s="181"/>
      <c r="B33" s="201" t="s">
        <v>78</v>
      </c>
      <c r="C33" s="184"/>
      <c r="D33" s="47">
        <f>D11-D32</f>
        <v>2947290.7634085002</v>
      </c>
      <c r="E33" s="47">
        <f t="shared" ref="E33:O33" si="13">E11-E32</f>
        <v>2290992.7634085002</v>
      </c>
      <c r="F33" s="47">
        <f t="shared" si="13"/>
        <v>4297647.7180511001</v>
      </c>
      <c r="G33" s="47">
        <f t="shared" si="13"/>
        <v>4297647.7180511001</v>
      </c>
      <c r="H33" s="47">
        <f t="shared" si="13"/>
        <v>4297647.7180511001</v>
      </c>
      <c r="I33" s="47">
        <f t="shared" si="13"/>
        <v>4297647.7180511001</v>
      </c>
      <c r="J33" s="47">
        <f t="shared" si="13"/>
        <v>4297647.7180511001</v>
      </c>
      <c r="K33" s="47">
        <f t="shared" si="13"/>
        <v>1817634.7180511001</v>
      </c>
      <c r="L33" s="47">
        <f t="shared" si="13"/>
        <v>4297647.7180511001</v>
      </c>
      <c r="M33" s="47">
        <f t="shared" si="13"/>
        <v>4297647.7180511001</v>
      </c>
      <c r="N33" s="47">
        <f t="shared" si="13"/>
        <v>4297647.7180511001</v>
      </c>
      <c r="O33" s="47">
        <f t="shared" si="13"/>
        <v>4297647.7180511001</v>
      </c>
      <c r="P33" s="66"/>
      <c r="Q33" s="67"/>
      <c r="R33" s="54"/>
      <c r="S33" s="54"/>
      <c r="T33" s="54"/>
      <c r="U33" s="54"/>
    </row>
    <row r="34" spans="1:21" ht="12.75" customHeight="1" thickBot="1">
      <c r="A34" s="182"/>
      <c r="B34" s="217" t="s">
        <v>79</v>
      </c>
      <c r="C34" s="184"/>
      <c r="D34" s="47">
        <v>2444210.5435000062</v>
      </c>
      <c r="E34" s="47">
        <f t="shared" ref="E34:F34" si="14">D34+E33</f>
        <v>4735203.3069085069</v>
      </c>
      <c r="F34" s="47">
        <f t="shared" si="14"/>
        <v>9032851.024959607</v>
      </c>
      <c r="G34" s="47">
        <f t="shared" ref="G34" si="15">F34+G33</f>
        <v>13330498.743010707</v>
      </c>
      <c r="H34" s="47">
        <f t="shared" ref="H34" si="16">G34+H33</f>
        <v>17628146.461061805</v>
      </c>
      <c r="I34" s="47">
        <f t="shared" ref="I34" si="17">H34+I33</f>
        <v>21925794.179112904</v>
      </c>
      <c r="J34" s="47">
        <f t="shared" ref="J34" si="18">I34+J33</f>
        <v>26223441.897164002</v>
      </c>
      <c r="K34" s="47">
        <f t="shared" ref="K34" si="19">J34+K33</f>
        <v>28041076.6152151</v>
      </c>
      <c r="L34" s="47">
        <f t="shared" ref="L34" si="20">K34+L33</f>
        <v>32338724.333266199</v>
      </c>
      <c r="M34" s="47">
        <f t="shared" ref="M34" si="21">L34+M33</f>
        <v>36636372.051317297</v>
      </c>
      <c r="N34" s="47">
        <f t="shared" ref="N34" si="22">M34+N33</f>
        <v>40934019.769368395</v>
      </c>
      <c r="O34" s="47">
        <f t="shared" ref="O34" si="23">N34+O33</f>
        <v>45231667.487419493</v>
      </c>
      <c r="P34" s="66"/>
      <c r="Q34" s="68"/>
      <c r="R34" s="54"/>
      <c r="S34" s="54"/>
      <c r="T34" s="54"/>
      <c r="U34" s="54"/>
    </row>
    <row r="35" spans="1:21" ht="12.75" customHeight="1">
      <c r="A35" s="69"/>
      <c r="B35" s="54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2"/>
      <c r="Q35" s="54"/>
      <c r="R35" s="54"/>
      <c r="S35" s="54"/>
      <c r="T35" s="54"/>
      <c r="U35" s="54"/>
    </row>
    <row r="36" spans="1:21" ht="12.75" customHeight="1">
      <c r="A36" s="54"/>
      <c r="B36" s="54"/>
      <c r="C36" s="54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4"/>
      <c r="Q36" s="54"/>
      <c r="R36" s="54"/>
      <c r="S36" s="54"/>
      <c r="T36" s="54"/>
      <c r="U36" s="54"/>
    </row>
    <row r="37" spans="1:21" ht="12.75" customHeight="1">
      <c r="A37" s="54"/>
      <c r="B37" s="54"/>
      <c r="C37" s="54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54"/>
      <c r="Q37" s="54"/>
      <c r="R37" s="54"/>
      <c r="S37" s="54"/>
      <c r="T37" s="54"/>
      <c r="U37" s="54"/>
    </row>
    <row r="38" spans="1:21" ht="11.25" customHeight="1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</row>
    <row r="39" spans="1:21" ht="11.25" customHeight="1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</row>
    <row r="40" spans="1:21" ht="11.25" customHeight="1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</row>
    <row r="41" spans="1:21" ht="11.25" customHeight="1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</row>
    <row r="42" spans="1:21" ht="11.25" customHeight="1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</row>
    <row r="43" spans="1:21" ht="11.25" customHeight="1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</row>
    <row r="44" spans="1:21" ht="11.25" customHeight="1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</row>
    <row r="45" spans="1:21" ht="11.25" customHeight="1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</row>
    <row r="46" spans="1:21" ht="11.25" customHeight="1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</row>
    <row r="47" spans="1:21" ht="11.25" customHeight="1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</row>
    <row r="48" spans="1:21" ht="11.25" customHeight="1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</row>
    <row r="49" spans="1:21" ht="11.25" customHeight="1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</row>
    <row r="50" spans="1:21" ht="11.25" customHeight="1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</row>
    <row r="51" spans="1:21" ht="11.25" customHeight="1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</row>
    <row r="52" spans="1:21" ht="11.25" customHeight="1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</row>
    <row r="53" spans="1:21" ht="11.25" customHeight="1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</row>
    <row r="54" spans="1:21" ht="11.25" customHeight="1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</row>
    <row r="55" spans="1:21" ht="11.25" customHeight="1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</row>
    <row r="56" spans="1:21" ht="11.25" customHeight="1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</row>
    <row r="57" spans="1:21" ht="11.25" customHeight="1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</row>
    <row r="58" spans="1:21" ht="11.25" customHeight="1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</row>
    <row r="59" spans="1:21" ht="11.25" customHeight="1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</row>
    <row r="60" spans="1:21" ht="11.25" customHeight="1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</row>
    <row r="61" spans="1:21" ht="11.25" customHeigh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</row>
    <row r="62" spans="1:21" ht="11.25" customHeight="1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</row>
    <row r="63" spans="1:21" ht="11.25" customHeight="1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</row>
    <row r="64" spans="1:21" ht="11.25" customHeight="1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</row>
    <row r="65" spans="1:21" ht="11.25" customHeight="1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</row>
    <row r="66" spans="1:21" ht="11.25" customHeight="1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</row>
    <row r="67" spans="1:21" ht="11.25" customHeight="1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</row>
    <row r="68" spans="1:21" ht="11.25" customHeight="1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</row>
    <row r="69" spans="1:21" ht="11.25" customHeight="1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</row>
    <row r="70" spans="1:21" ht="11.25" customHeight="1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</row>
    <row r="71" spans="1:21" ht="11.25" customHeight="1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</row>
    <row r="72" spans="1:21" ht="11.25" customHeight="1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</row>
    <row r="73" spans="1:21" ht="11.25" customHeight="1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</row>
    <row r="74" spans="1:21" ht="11.25" customHeight="1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</row>
    <row r="75" spans="1:21" ht="11.25" customHeight="1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</row>
    <row r="76" spans="1:21" ht="11.25" customHeight="1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</row>
    <row r="77" spans="1:21" ht="11.25" customHeight="1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</row>
    <row r="78" spans="1:21" ht="11.25" customHeight="1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</row>
    <row r="79" spans="1:21" ht="11.25" customHeight="1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</row>
    <row r="80" spans="1:21" ht="11.25" customHeight="1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</row>
    <row r="81" spans="1:21" ht="11.25" customHeight="1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</row>
    <row r="82" spans="1:21" ht="11.25" customHeight="1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</row>
    <row r="83" spans="1:21" ht="11.25" customHeight="1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</row>
    <row r="84" spans="1:21" ht="11.2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</row>
    <row r="85" spans="1:21" ht="11.25" customHeight="1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</row>
    <row r="86" spans="1:21" ht="11.25" customHeight="1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</row>
    <row r="87" spans="1:21" ht="11.25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</row>
    <row r="88" spans="1:21" ht="11.25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</row>
    <row r="89" spans="1:21" ht="11.25" customHeight="1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</row>
    <row r="90" spans="1:21" ht="11.25" customHeight="1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</row>
    <row r="91" spans="1:21" ht="11.25" customHeight="1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</row>
    <row r="92" spans="1:21" ht="11.25" customHeight="1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</row>
    <row r="93" spans="1:21" ht="11.25" customHeight="1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</row>
    <row r="94" spans="1:21" ht="11.25" customHeight="1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</row>
    <row r="95" spans="1:21" ht="11.25" customHeight="1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</row>
    <row r="96" spans="1:21" ht="11.25" customHeight="1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</row>
    <row r="97" spans="1:21" ht="11.25" customHeight="1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</row>
    <row r="98" spans="1:21" ht="11.25" customHeight="1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</row>
    <row r="99" spans="1:21" ht="11.25" customHeight="1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</row>
    <row r="100" spans="1:21" ht="11.25" customHeight="1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</row>
    <row r="101" spans="1:21" ht="11.25" customHeight="1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</row>
    <row r="102" spans="1:21" ht="11.25" customHeight="1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</row>
    <row r="103" spans="1:21" ht="11.25" customHeight="1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</row>
    <row r="104" spans="1:21" ht="11.25" customHeight="1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</row>
    <row r="105" spans="1:21" ht="11.25" customHeight="1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</row>
    <row r="106" spans="1:21" ht="11.25" customHeight="1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</row>
    <row r="107" spans="1:21" ht="11.25" customHeight="1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</row>
    <row r="108" spans="1:21" ht="11.25" customHeight="1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</row>
    <row r="109" spans="1:21" ht="11.25" customHeight="1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</row>
    <row r="110" spans="1:21" ht="11.25" customHeight="1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</row>
    <row r="111" spans="1:21" ht="11.25" customHeight="1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</row>
    <row r="112" spans="1:21" ht="11.25" customHeight="1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</row>
    <row r="113" spans="1:21" ht="11.25" customHeight="1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</row>
    <row r="114" spans="1:21" ht="11.25" customHeight="1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</row>
    <row r="115" spans="1:21" ht="11.25" customHeight="1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</row>
    <row r="116" spans="1:21" ht="11.25" customHeight="1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</row>
    <row r="117" spans="1:21" ht="11.25" customHeight="1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</row>
    <row r="118" spans="1:21" ht="11.25" customHeight="1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</row>
    <row r="119" spans="1:21" ht="11.25" customHeight="1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</row>
    <row r="120" spans="1:21" ht="11.25" customHeight="1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</row>
    <row r="121" spans="1:21" ht="11.25" customHeight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</row>
    <row r="122" spans="1:21" ht="11.25" customHeight="1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</row>
    <row r="123" spans="1:21" ht="11.25" customHeight="1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</row>
    <row r="124" spans="1:21" ht="11.25" customHeight="1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</row>
    <row r="125" spans="1:21" ht="11.25" customHeight="1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</row>
    <row r="126" spans="1:21" ht="11.25" customHeight="1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</row>
    <row r="127" spans="1:21" ht="11.25" customHeight="1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</row>
    <row r="128" spans="1:21" ht="11.25" customHeight="1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</row>
    <row r="129" spans="1:21" ht="11.25" customHeight="1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</row>
    <row r="130" spans="1:21" ht="11.25" customHeight="1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</row>
    <row r="131" spans="1:21" ht="11.25" customHeight="1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</row>
    <row r="132" spans="1:21" ht="11.25" customHeight="1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</row>
    <row r="133" spans="1:21" ht="11.25" customHeight="1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</row>
    <row r="134" spans="1:21" ht="11.25" customHeight="1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</row>
    <row r="135" spans="1:21" ht="11.25" customHeight="1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</row>
    <row r="136" spans="1:21" ht="11.25" customHeight="1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</row>
    <row r="137" spans="1:21" ht="11.25" customHeight="1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</row>
    <row r="138" spans="1:21" ht="11.25" customHeight="1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</row>
    <row r="139" spans="1:21" ht="11.25" customHeight="1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</row>
    <row r="140" spans="1:21" ht="11.25" customHeight="1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</row>
    <row r="141" spans="1:21" ht="11.25" customHeight="1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</row>
    <row r="142" spans="1:21" ht="11.25" customHeight="1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</row>
    <row r="143" spans="1:21" ht="11.25" customHeight="1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</row>
    <row r="144" spans="1:21" ht="11.25" customHeight="1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</row>
    <row r="145" spans="1:21" ht="11.25" customHeight="1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</row>
    <row r="146" spans="1:21" ht="11.25" customHeight="1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</row>
    <row r="147" spans="1:21" ht="11.25" customHeight="1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</row>
    <row r="148" spans="1:21" ht="11.25" customHeight="1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</row>
    <row r="149" spans="1:21" ht="11.25" customHeight="1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</row>
    <row r="150" spans="1:21" ht="11.25" customHeight="1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</row>
    <row r="151" spans="1:21" ht="11.25" customHeight="1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</row>
    <row r="152" spans="1:21" ht="11.25" customHeight="1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</row>
    <row r="153" spans="1:21" ht="11.25" customHeight="1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</row>
    <row r="154" spans="1:21" ht="11.25" customHeight="1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</row>
    <row r="155" spans="1:21" ht="11.25" customHeight="1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</row>
    <row r="156" spans="1:21" ht="11.25" customHeight="1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</row>
    <row r="157" spans="1:21" ht="11.25" customHeight="1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</row>
    <row r="158" spans="1:21" ht="11.25" customHeight="1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</row>
    <row r="159" spans="1:21" ht="11.25" customHeight="1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</row>
    <row r="160" spans="1:21" ht="11.25" customHeight="1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</row>
    <row r="161" spans="1:21" ht="11.25" customHeight="1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</row>
    <row r="162" spans="1:21" ht="11.25" customHeight="1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</row>
    <row r="163" spans="1:21" ht="11.25" customHeight="1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</row>
    <row r="164" spans="1:21" ht="11.25" customHeight="1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</row>
    <row r="165" spans="1:21" ht="11.25" customHeight="1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</row>
    <row r="166" spans="1:21" ht="11.25" customHeight="1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</row>
    <row r="167" spans="1:21" ht="11.25" customHeight="1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</row>
    <row r="168" spans="1:21" ht="11.25" customHeight="1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</row>
    <row r="169" spans="1:21" ht="11.25" customHeight="1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</row>
    <row r="170" spans="1:21" ht="11.25" customHeight="1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</row>
    <row r="171" spans="1:21" ht="11.25" customHeight="1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</row>
    <row r="172" spans="1:21" ht="11.25" customHeight="1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</row>
    <row r="173" spans="1:21" ht="11.25" customHeight="1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</row>
    <row r="174" spans="1:21" ht="11.25" customHeight="1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</row>
    <row r="175" spans="1:21" ht="11.25" customHeight="1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</row>
    <row r="176" spans="1:21" ht="11.25" customHeight="1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</row>
    <row r="177" spans="1:21" ht="11.25" customHeight="1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</row>
    <row r="178" spans="1:21" ht="11.25" customHeight="1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</row>
    <row r="179" spans="1:21" ht="11.25" customHeight="1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</row>
    <row r="180" spans="1:21" ht="11.25" customHeight="1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</row>
    <row r="181" spans="1:21" ht="11.25" customHeight="1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</row>
    <row r="182" spans="1:21" ht="11.25" customHeight="1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</row>
    <row r="183" spans="1:21" ht="11.25" customHeight="1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</row>
    <row r="184" spans="1:21" ht="11.25" customHeight="1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</row>
    <row r="185" spans="1:21" ht="11.25" customHeight="1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</row>
    <row r="186" spans="1:21" ht="11.25" customHeight="1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</row>
    <row r="187" spans="1:21" ht="11.25" customHeight="1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</row>
    <row r="188" spans="1:21" ht="11.25" customHeight="1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</row>
    <row r="189" spans="1:21" ht="11.25" customHeight="1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</row>
    <row r="190" spans="1:21" ht="11.25" customHeight="1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</row>
    <row r="191" spans="1:21" ht="11.25" customHeight="1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</row>
    <row r="192" spans="1:21" ht="11.25" customHeight="1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</row>
    <row r="193" spans="1:21" ht="11.25" customHeight="1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</row>
    <row r="194" spans="1:21" ht="11.25" customHeight="1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</row>
    <row r="195" spans="1:21" ht="11.25" customHeight="1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</row>
    <row r="196" spans="1:21" ht="11.25" customHeight="1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</row>
    <row r="197" spans="1:21" ht="11.25" customHeight="1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</row>
    <row r="198" spans="1:21" ht="11.25" customHeight="1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</row>
    <row r="199" spans="1:21" ht="11.25" customHeight="1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</row>
    <row r="200" spans="1:21" ht="11.25" customHeight="1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</row>
    <row r="201" spans="1:21" ht="11.25" customHeight="1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</row>
    <row r="202" spans="1:21" ht="11.25" customHeight="1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</row>
    <row r="203" spans="1:21" ht="11.25" customHeight="1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</row>
    <row r="204" spans="1:21" ht="11.25" customHeight="1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</row>
    <row r="205" spans="1:21" ht="11.25" customHeight="1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</row>
    <row r="206" spans="1:21" ht="11.25" customHeight="1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</row>
    <row r="207" spans="1:21" ht="11.25" customHeight="1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</row>
    <row r="208" spans="1:21" ht="11.25" customHeight="1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</row>
    <row r="209" spans="1:21" ht="11.25" customHeight="1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</row>
    <row r="210" spans="1:21" ht="11.25" customHeight="1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</row>
    <row r="211" spans="1:21" ht="11.25" customHeight="1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</row>
    <row r="212" spans="1:21" ht="11.25" customHeight="1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</row>
    <row r="213" spans="1:21" ht="11.25" customHeight="1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</row>
    <row r="214" spans="1:21" ht="11.25" customHeight="1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</row>
    <row r="215" spans="1:21" ht="11.25" customHeight="1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</row>
    <row r="216" spans="1:21" ht="11.25" customHeight="1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</row>
    <row r="217" spans="1:21" ht="11.25" customHeight="1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</row>
    <row r="218" spans="1:21" ht="11.25" customHeight="1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</row>
    <row r="219" spans="1:21" ht="11.25" customHeight="1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</row>
    <row r="220" spans="1:21" ht="11.25" customHeight="1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</row>
    <row r="221" spans="1:21" ht="11.25" customHeight="1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</row>
    <row r="222" spans="1:21" ht="11.25" customHeight="1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</row>
    <row r="223" spans="1:21" ht="11.25" customHeight="1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</row>
    <row r="224" spans="1:21" ht="11.25" customHeight="1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</row>
    <row r="225" spans="1:21" ht="11.25" customHeight="1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</row>
    <row r="226" spans="1:21" ht="11.25" customHeight="1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</row>
    <row r="227" spans="1:21" ht="11.25" customHeight="1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</row>
    <row r="228" spans="1:21" ht="11.25" customHeight="1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</row>
    <row r="229" spans="1:21" ht="11.25" customHeight="1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</row>
    <row r="230" spans="1:21" ht="11.25" customHeight="1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</row>
    <row r="231" spans="1:21" ht="11.25" customHeight="1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</row>
    <row r="232" spans="1:21" ht="11.25" customHeight="1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</row>
    <row r="233" spans="1:21" ht="11.25" customHeight="1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</row>
    <row r="234" spans="1:21" ht="11.25" customHeight="1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</row>
    <row r="235" spans="1:21" ht="11.25" customHeight="1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</row>
    <row r="236" spans="1:21" ht="11.25" customHeight="1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</row>
    <row r="237" spans="1:21" ht="11.25" customHeight="1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</row>
    <row r="238" spans="1:21" ht="11.25" customHeight="1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</row>
    <row r="239" spans="1:21" ht="11.25" customHeight="1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</row>
    <row r="240" spans="1:21" ht="11.25" customHeight="1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</row>
    <row r="241" spans="1:21" ht="11.25" customHeight="1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</row>
    <row r="242" spans="1:21" ht="11.25" customHeight="1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</row>
    <row r="243" spans="1:21" ht="11.25" customHeight="1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</row>
    <row r="244" spans="1:21" ht="11.25" customHeight="1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</row>
    <row r="245" spans="1:21" ht="11.25" customHeight="1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</row>
    <row r="246" spans="1:21" ht="11.25" customHeight="1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</row>
    <row r="247" spans="1:21" ht="11.25" customHeight="1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</row>
    <row r="248" spans="1:21" ht="11.25" customHeight="1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</row>
    <row r="249" spans="1:21" ht="11.25" customHeight="1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</row>
    <row r="250" spans="1:21" ht="11.25" customHeight="1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</row>
    <row r="251" spans="1:21" ht="11.25" customHeight="1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</row>
    <row r="252" spans="1:21" ht="11.25" customHeight="1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</row>
    <row r="253" spans="1:21" ht="11.25" customHeight="1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</row>
    <row r="254" spans="1:21" ht="11.25" customHeight="1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</row>
    <row r="255" spans="1:21" ht="11.25" customHeight="1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</row>
    <row r="256" spans="1:21" ht="11.25" customHeight="1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</row>
    <row r="257" spans="1:21" ht="11.25" customHeight="1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</row>
    <row r="258" spans="1:21" ht="11.25" customHeight="1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</row>
    <row r="259" spans="1:21" ht="11.25" customHeight="1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</row>
    <row r="260" spans="1:21" ht="11.25" customHeight="1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</row>
    <row r="261" spans="1:21" ht="11.25" customHeight="1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</row>
    <row r="262" spans="1:21" ht="11.25" customHeight="1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</row>
    <row r="263" spans="1:21" ht="11.25" customHeight="1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</row>
    <row r="264" spans="1:21" ht="11.25" customHeight="1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</row>
    <row r="265" spans="1:21" ht="11.25" customHeight="1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</row>
    <row r="266" spans="1:21" ht="11.25" customHeight="1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</row>
    <row r="267" spans="1:21" ht="11.25" customHeight="1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</row>
    <row r="268" spans="1:21" ht="11.25" customHeight="1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</row>
    <row r="269" spans="1:21" ht="11.25" customHeight="1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</row>
    <row r="270" spans="1:21" ht="11.25" customHeight="1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</row>
    <row r="271" spans="1:21" ht="11.25" customHeight="1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</row>
    <row r="272" spans="1:21" ht="11.25" customHeight="1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</row>
    <row r="273" spans="1:21" ht="11.25" customHeight="1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</row>
    <row r="274" spans="1:21" ht="11.25" customHeight="1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</row>
    <row r="275" spans="1:21" ht="11.25" customHeight="1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</row>
    <row r="276" spans="1:21" ht="11.25" customHeight="1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</row>
    <row r="277" spans="1:21" ht="11.25" customHeight="1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</row>
    <row r="278" spans="1:21" ht="11.25" customHeight="1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</row>
    <row r="279" spans="1:21" ht="11.25" customHeight="1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</row>
    <row r="280" spans="1:21" ht="11.25" customHeight="1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</row>
    <row r="281" spans="1:21" ht="11.25" customHeight="1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</row>
    <row r="282" spans="1:21" ht="11.25" customHeight="1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</row>
    <row r="283" spans="1:21" ht="11.25" customHeight="1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</row>
    <row r="284" spans="1:21" ht="11.25" customHeight="1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</row>
    <row r="285" spans="1:21" ht="11.25" customHeight="1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</row>
    <row r="286" spans="1:21" ht="11.25" customHeight="1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</row>
    <row r="287" spans="1:21" ht="11.25" customHeight="1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</row>
    <row r="288" spans="1:21" ht="11.25" customHeight="1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</row>
    <row r="289" spans="1:21" ht="11.25" customHeight="1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</row>
    <row r="290" spans="1:21" ht="11.25" customHeight="1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</row>
    <row r="291" spans="1:21" ht="11.25" customHeight="1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</row>
    <row r="292" spans="1:21" ht="11.25" customHeight="1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</row>
    <row r="293" spans="1:21" ht="11.25" customHeight="1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</row>
    <row r="294" spans="1:21" ht="11.25" customHeight="1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</row>
    <row r="295" spans="1:21" ht="11.25" customHeight="1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</row>
    <row r="296" spans="1:21" ht="11.25" customHeight="1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</row>
    <row r="297" spans="1:21" ht="11.25" customHeight="1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</row>
    <row r="298" spans="1:21" ht="11.25" customHeight="1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</row>
    <row r="299" spans="1:21" ht="11.25" customHeight="1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</row>
    <row r="300" spans="1:21" ht="11.25" customHeight="1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</row>
    <row r="301" spans="1:21" ht="11.25" customHeight="1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</row>
    <row r="302" spans="1:21" ht="11.25" customHeight="1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</row>
    <row r="303" spans="1:21" ht="11.25" customHeight="1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</row>
    <row r="304" spans="1:21" ht="11.25" customHeight="1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</row>
    <row r="305" spans="1:21" ht="11.25" customHeight="1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</row>
    <row r="306" spans="1:21" ht="11.25" customHeight="1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</row>
    <row r="307" spans="1:21" ht="11.25" customHeight="1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</row>
    <row r="308" spans="1:21" ht="11.25" customHeight="1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</row>
    <row r="309" spans="1:21" ht="11.25" customHeight="1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</row>
    <row r="310" spans="1:21" ht="11.25" customHeight="1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</row>
    <row r="311" spans="1:21" ht="11.25" customHeight="1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</row>
    <row r="312" spans="1:21" ht="11.25" customHeight="1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</row>
    <row r="313" spans="1:21" ht="11.25" customHeight="1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</row>
    <row r="314" spans="1:21" ht="11.25" customHeight="1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</row>
    <row r="315" spans="1:21" ht="11.25" customHeight="1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</row>
    <row r="316" spans="1:21" ht="11.25" customHeight="1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</row>
    <row r="317" spans="1:21" ht="11.25" customHeight="1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</row>
    <row r="318" spans="1:21" ht="11.25" customHeight="1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</row>
    <row r="319" spans="1:21" ht="11.25" customHeight="1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</row>
    <row r="320" spans="1:21" ht="11.25" customHeight="1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</row>
    <row r="321" spans="1:21" ht="11.25" customHeight="1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</row>
    <row r="322" spans="1:21" ht="11.25" customHeight="1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</row>
    <row r="323" spans="1:21" ht="11.25" customHeight="1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</row>
    <row r="324" spans="1:21" ht="11.25" customHeight="1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</row>
    <row r="325" spans="1:21" ht="11.25" customHeight="1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</row>
    <row r="326" spans="1:21" ht="11.25" customHeight="1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</row>
    <row r="327" spans="1:21" ht="11.25" customHeight="1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</row>
    <row r="328" spans="1:21" ht="11.25" customHeight="1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</row>
    <row r="329" spans="1:21" ht="11.25" customHeight="1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</row>
    <row r="330" spans="1:21" ht="11.25" customHeight="1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</row>
    <row r="331" spans="1:21" ht="11.25" customHeight="1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</row>
    <row r="332" spans="1:21" ht="11.25" customHeight="1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</row>
    <row r="333" spans="1:21" ht="11.25" customHeight="1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</row>
    <row r="334" spans="1:21" ht="11.25" customHeight="1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</row>
    <row r="335" spans="1:21" ht="11.25" customHeight="1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</row>
    <row r="336" spans="1:21" ht="11.25" customHeight="1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</row>
    <row r="337" spans="1:21" ht="11.25" customHeight="1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</row>
    <row r="338" spans="1:21" ht="11.25" customHeight="1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</row>
    <row r="339" spans="1:21" ht="11.25" customHeight="1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</row>
    <row r="340" spans="1:21" ht="11.25" customHeight="1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</row>
    <row r="341" spans="1:21" ht="11.25" customHeight="1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</row>
    <row r="342" spans="1:21" ht="11.25" customHeight="1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</row>
    <row r="343" spans="1:21" ht="11.25" customHeight="1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</row>
    <row r="344" spans="1:21" ht="11.25" customHeight="1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</row>
    <row r="345" spans="1:21" ht="11.25" customHeight="1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</row>
    <row r="346" spans="1:21" ht="11.25" customHeight="1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</row>
    <row r="347" spans="1:21" ht="11.25" customHeight="1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</row>
    <row r="348" spans="1:21" ht="11.25" customHeight="1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</row>
    <row r="349" spans="1:21" ht="11.25" customHeight="1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</row>
    <row r="350" spans="1:21" ht="11.25" customHeight="1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</row>
    <row r="351" spans="1:21" ht="11.25" customHeight="1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</row>
    <row r="352" spans="1:21" ht="11.25" customHeight="1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</row>
    <row r="353" spans="1:21" ht="11.25" customHeight="1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</row>
    <row r="354" spans="1:21" ht="11.25" customHeight="1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</row>
    <row r="355" spans="1:21" ht="11.25" customHeight="1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</row>
    <row r="356" spans="1:21" ht="11.25" customHeight="1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</row>
    <row r="357" spans="1:21" ht="11.25" customHeight="1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</row>
    <row r="358" spans="1:21" ht="11.25" customHeight="1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</row>
    <row r="359" spans="1:21" ht="11.25" customHeight="1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</row>
    <row r="360" spans="1:21" ht="11.25" customHeight="1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</row>
    <row r="361" spans="1:21" ht="11.25" customHeight="1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</row>
    <row r="362" spans="1:21" ht="11.25" customHeight="1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</row>
    <row r="363" spans="1:21" ht="11.25" customHeight="1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</row>
    <row r="364" spans="1:21" ht="11.25" customHeight="1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</row>
    <row r="365" spans="1:21" ht="11.25" customHeight="1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</row>
    <row r="366" spans="1:21" ht="11.25" customHeight="1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</row>
    <row r="367" spans="1:21" ht="11.25" customHeight="1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</row>
    <row r="368" spans="1:21" ht="11.25" customHeight="1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</row>
    <row r="369" spans="1:21" ht="11.25" customHeight="1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</row>
    <row r="370" spans="1:21" ht="11.25" customHeight="1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</row>
    <row r="371" spans="1:21" ht="11.25" customHeight="1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</row>
    <row r="372" spans="1:21" ht="11.25" customHeight="1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</row>
    <row r="373" spans="1:21" ht="11.25" customHeight="1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</row>
    <row r="374" spans="1:21" ht="11.25" customHeight="1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</row>
    <row r="375" spans="1:21" ht="11.25" customHeight="1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</row>
    <row r="376" spans="1:21" ht="11.25" customHeight="1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</row>
    <row r="377" spans="1:21" ht="11.25" customHeight="1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</row>
    <row r="378" spans="1:21" ht="11.25" customHeight="1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</row>
    <row r="379" spans="1:21" ht="11.25" customHeight="1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</row>
    <row r="380" spans="1:21" ht="11.25" customHeight="1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</row>
    <row r="381" spans="1:21" ht="11.25" customHeight="1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</row>
    <row r="382" spans="1:21" ht="11.25" customHeight="1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</row>
    <row r="383" spans="1:21" ht="11.25" customHeight="1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</row>
    <row r="384" spans="1:21" ht="11.25" customHeight="1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</row>
    <row r="385" spans="1:21" ht="11.25" customHeight="1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</row>
    <row r="386" spans="1:21" ht="11.25" customHeight="1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</row>
    <row r="387" spans="1:21" ht="11.25" customHeight="1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</row>
    <row r="388" spans="1:21" ht="11.25" customHeight="1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</row>
    <row r="389" spans="1:21" ht="11.25" customHeight="1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</row>
    <row r="390" spans="1:21" ht="11.25" customHeight="1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</row>
    <row r="391" spans="1:21" ht="11.25" customHeight="1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</row>
    <row r="392" spans="1:21" ht="11.25" customHeight="1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</row>
    <row r="393" spans="1:21" ht="11.25" customHeight="1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</row>
    <row r="394" spans="1:21" ht="11.25" customHeight="1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</row>
    <row r="395" spans="1:21" ht="11.25" customHeight="1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</row>
    <row r="396" spans="1:21" ht="11.25" customHeight="1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</row>
    <row r="397" spans="1:21" ht="11.25" customHeight="1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</row>
    <row r="398" spans="1:21" ht="11.25" customHeight="1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</row>
    <row r="399" spans="1:21" ht="11.25" customHeight="1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</row>
    <row r="400" spans="1:21" ht="11.25" customHeight="1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</row>
    <row r="401" spans="1:21" ht="11.25" customHeight="1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</row>
    <row r="402" spans="1:21" ht="11.25" customHeight="1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</row>
    <row r="403" spans="1:21" ht="11.25" customHeight="1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</row>
    <row r="404" spans="1:21" ht="11.25" customHeight="1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</row>
    <row r="405" spans="1:21" ht="11.25" customHeight="1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</row>
    <row r="406" spans="1:21" ht="11.25" customHeight="1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</row>
    <row r="407" spans="1:21" ht="11.25" customHeight="1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</row>
    <row r="408" spans="1:21" ht="11.25" customHeight="1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</row>
    <row r="409" spans="1:21" ht="11.25" customHeight="1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</row>
    <row r="410" spans="1:21" ht="11.25" customHeight="1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</row>
    <row r="411" spans="1:21" ht="11.25" customHeight="1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</row>
    <row r="412" spans="1:21" ht="11.25" customHeight="1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</row>
    <row r="413" spans="1:21" ht="11.25" customHeight="1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</row>
    <row r="414" spans="1:21" ht="11.25" customHeight="1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</row>
    <row r="415" spans="1:21" ht="11.25" customHeight="1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</row>
    <row r="416" spans="1:21" ht="11.25" customHeight="1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</row>
    <row r="417" spans="1:21" ht="11.25" customHeight="1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</row>
    <row r="418" spans="1:21" ht="11.25" customHeight="1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</row>
    <row r="419" spans="1:21" ht="11.25" customHeight="1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</row>
    <row r="420" spans="1:21" ht="11.25" customHeight="1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</row>
    <row r="421" spans="1:21" ht="11.25" customHeight="1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</row>
    <row r="422" spans="1:21" ht="11.25" customHeight="1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</row>
    <row r="423" spans="1:21" ht="11.25" customHeight="1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</row>
    <row r="424" spans="1:21" ht="11.25" customHeight="1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</row>
    <row r="425" spans="1:21" ht="11.25" customHeight="1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</row>
    <row r="426" spans="1:21" ht="11.25" customHeight="1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</row>
    <row r="427" spans="1:21" ht="11.25" customHeight="1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</row>
    <row r="428" spans="1:21" ht="11.25" customHeight="1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</row>
    <row r="429" spans="1:21" ht="11.25" customHeight="1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</row>
    <row r="430" spans="1:21" ht="11.25" customHeight="1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</row>
    <row r="431" spans="1:21" ht="11.25" customHeight="1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</row>
    <row r="432" spans="1:21" ht="11.25" customHeight="1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</row>
    <row r="433" spans="1:21" ht="11.25" customHeight="1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</row>
    <row r="434" spans="1:21" ht="11.25" customHeight="1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</row>
    <row r="435" spans="1:21" ht="11.25" customHeight="1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</row>
    <row r="436" spans="1:21" ht="11.25" customHeight="1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</row>
    <row r="437" spans="1:21" ht="11.25" customHeight="1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</row>
    <row r="438" spans="1:21" ht="11.25" customHeight="1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</row>
    <row r="439" spans="1:21" ht="11.25" customHeight="1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</row>
    <row r="440" spans="1:21" ht="11.25" customHeight="1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</row>
    <row r="441" spans="1:21" ht="11.25" customHeight="1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</row>
    <row r="442" spans="1:21" ht="11.25" customHeight="1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</row>
    <row r="443" spans="1:21" ht="11.25" customHeight="1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</row>
    <row r="444" spans="1:21" ht="11.25" customHeight="1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</row>
    <row r="445" spans="1:21" ht="11.25" customHeight="1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</row>
    <row r="446" spans="1:21" ht="11.25" customHeight="1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</row>
    <row r="447" spans="1:21" ht="11.25" customHeight="1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</row>
    <row r="448" spans="1:21" ht="11.25" customHeight="1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</row>
    <row r="449" spans="1:21" ht="11.25" customHeight="1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</row>
    <row r="450" spans="1:21" ht="11.25" customHeight="1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</row>
    <row r="451" spans="1:21" ht="11.25" customHeight="1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</row>
    <row r="452" spans="1:21" ht="11.25" customHeight="1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</row>
    <row r="453" spans="1:21" ht="11.25" customHeight="1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</row>
    <row r="454" spans="1:21" ht="11.25" customHeight="1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</row>
    <row r="455" spans="1:21" ht="11.25" customHeight="1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</row>
    <row r="456" spans="1:21" ht="11.25" customHeight="1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</row>
    <row r="457" spans="1:21" ht="11.25" customHeight="1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</row>
    <row r="458" spans="1:21" ht="11.25" customHeight="1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</row>
    <row r="459" spans="1:21" ht="11.25" customHeight="1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</row>
    <row r="460" spans="1:21" ht="11.25" customHeight="1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</row>
    <row r="461" spans="1:21" ht="11.25" customHeight="1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</row>
    <row r="462" spans="1:21" ht="11.25" customHeight="1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</row>
    <row r="463" spans="1:21" ht="11.25" customHeight="1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</row>
    <row r="464" spans="1:21" ht="11.25" customHeight="1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</row>
    <row r="465" spans="1:21" ht="11.25" customHeight="1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</row>
    <row r="466" spans="1:21" ht="11.25" customHeight="1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</row>
    <row r="467" spans="1:21" ht="11.25" customHeight="1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</row>
    <row r="468" spans="1:21" ht="11.25" customHeight="1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</row>
    <row r="469" spans="1:21" ht="11.25" customHeight="1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</row>
    <row r="470" spans="1:21" ht="11.25" customHeight="1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</row>
    <row r="471" spans="1:21" ht="11.25" customHeight="1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</row>
    <row r="472" spans="1:21" ht="11.25" customHeight="1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</row>
    <row r="473" spans="1:21" ht="11.25" customHeight="1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</row>
    <row r="474" spans="1:21" ht="11.25" customHeight="1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</row>
    <row r="475" spans="1:21" ht="11.25" customHeight="1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</row>
    <row r="476" spans="1:21" ht="11.25" customHeight="1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</row>
    <row r="477" spans="1:21" ht="11.25" customHeight="1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</row>
    <row r="478" spans="1:21" ht="11.25" customHeight="1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</row>
    <row r="479" spans="1:21" ht="11.25" customHeight="1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</row>
    <row r="480" spans="1:21" ht="11.25" customHeight="1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</row>
    <row r="481" spans="1:21" ht="11.25" customHeight="1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</row>
    <row r="482" spans="1:21" ht="11.25" customHeight="1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</row>
    <row r="483" spans="1:21" ht="11.25" customHeight="1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</row>
    <row r="484" spans="1:21" ht="11.25" customHeight="1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</row>
    <row r="485" spans="1:21" ht="11.25" customHeight="1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</row>
    <row r="486" spans="1:21" ht="11.25" customHeight="1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</row>
    <row r="487" spans="1:21" ht="11.25" customHeight="1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</row>
    <row r="488" spans="1:21" ht="11.25" customHeight="1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</row>
    <row r="489" spans="1:21" ht="11.25" customHeight="1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</row>
    <row r="490" spans="1:21" ht="11.25" customHeight="1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</row>
    <row r="491" spans="1:21" ht="11.25" customHeight="1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</row>
    <row r="492" spans="1:21" ht="11.25" customHeight="1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</row>
    <row r="493" spans="1:21" ht="11.25" customHeight="1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</row>
    <row r="494" spans="1:21" ht="11.25" customHeight="1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</row>
    <row r="495" spans="1:21" ht="11.25" customHeight="1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</row>
    <row r="496" spans="1:21" ht="11.25" customHeight="1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</row>
    <row r="497" spans="1:21" ht="11.25" customHeight="1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</row>
    <row r="498" spans="1:21" ht="11.25" customHeight="1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</row>
    <row r="499" spans="1:21" ht="11.25" customHeight="1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</row>
    <row r="500" spans="1:21" ht="11.25" customHeight="1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</row>
    <row r="501" spans="1:21" ht="11.25" customHeight="1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</row>
    <row r="502" spans="1:21" ht="11.25" customHeight="1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</row>
    <row r="503" spans="1:21" ht="11.25" customHeight="1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</row>
    <row r="504" spans="1:21" ht="11.25" customHeight="1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</row>
    <row r="505" spans="1:21" ht="11.25" customHeight="1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</row>
    <row r="506" spans="1:21" ht="11.25" customHeight="1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</row>
    <row r="507" spans="1:21" ht="11.25" customHeight="1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</row>
    <row r="508" spans="1:21" ht="11.25" customHeight="1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</row>
    <row r="509" spans="1:21" ht="11.25" customHeight="1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</row>
    <row r="510" spans="1:21" ht="11.25" customHeight="1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</row>
    <row r="511" spans="1:21" ht="11.25" customHeight="1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</row>
    <row r="512" spans="1:21" ht="11.25" customHeight="1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</row>
    <row r="513" spans="1:21" ht="11.25" customHeight="1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</row>
    <row r="514" spans="1:21" ht="11.25" customHeight="1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</row>
    <row r="515" spans="1:21" ht="11.25" customHeight="1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</row>
    <row r="516" spans="1:21" ht="11.25" customHeight="1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</row>
    <row r="517" spans="1:21" ht="11.25" customHeight="1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</row>
    <row r="518" spans="1:21" ht="11.25" customHeight="1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</row>
    <row r="519" spans="1:21" ht="11.25" customHeight="1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</row>
    <row r="520" spans="1:21" ht="11.25" customHeight="1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</row>
    <row r="521" spans="1:21" ht="11.25" customHeight="1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</row>
    <row r="522" spans="1:21" ht="11.25" customHeight="1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</row>
    <row r="523" spans="1:21" ht="11.25" customHeight="1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</row>
    <row r="524" spans="1:21" ht="11.25" customHeight="1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</row>
    <row r="525" spans="1:21" ht="11.25" customHeight="1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</row>
    <row r="526" spans="1:21" ht="11.25" customHeight="1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</row>
    <row r="527" spans="1:21" ht="11.25" customHeight="1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</row>
    <row r="528" spans="1:21" ht="11.25" customHeight="1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</row>
    <row r="529" spans="1:21" ht="11.25" customHeight="1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</row>
    <row r="530" spans="1:21" ht="11.25" customHeight="1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</row>
    <row r="531" spans="1:21" ht="11.25" customHeight="1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</row>
    <row r="532" spans="1:21" ht="11.25" customHeight="1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</row>
    <row r="533" spans="1:21" ht="11.25" customHeight="1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</row>
    <row r="534" spans="1:21" ht="11.25" customHeight="1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</row>
    <row r="535" spans="1:21" ht="11.25" customHeight="1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</row>
    <row r="536" spans="1:21" ht="11.25" customHeight="1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</row>
    <row r="537" spans="1:21" ht="11.25" customHeight="1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</row>
    <row r="538" spans="1:21" ht="11.25" customHeight="1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</row>
    <row r="539" spans="1:21" ht="11.25" customHeight="1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</row>
    <row r="540" spans="1:21" ht="11.25" customHeight="1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</row>
    <row r="541" spans="1:21" ht="11.25" customHeight="1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</row>
    <row r="542" spans="1:21" ht="11.25" customHeight="1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</row>
    <row r="543" spans="1:21" ht="11.25" customHeight="1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</row>
    <row r="544" spans="1:21" ht="11.25" customHeight="1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</row>
    <row r="545" spans="1:21" ht="11.25" customHeight="1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</row>
    <row r="546" spans="1:21" ht="11.25" customHeight="1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</row>
    <row r="547" spans="1:21" ht="11.25" customHeight="1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</row>
    <row r="548" spans="1:21" ht="11.25" customHeight="1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</row>
    <row r="549" spans="1:21" ht="11.25" customHeight="1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</row>
    <row r="550" spans="1:21" ht="11.25" customHeight="1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</row>
    <row r="551" spans="1:21" ht="11.25" customHeight="1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</row>
    <row r="552" spans="1:21" ht="11.25" customHeight="1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</row>
    <row r="553" spans="1:21" ht="11.25" customHeight="1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</row>
    <row r="554" spans="1:21" ht="11.25" customHeight="1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</row>
    <row r="555" spans="1:21" ht="11.25" customHeight="1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</row>
    <row r="556" spans="1:21" ht="11.25" customHeight="1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</row>
    <row r="557" spans="1:21" ht="11.25" customHeight="1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</row>
    <row r="558" spans="1:21" ht="11.25" customHeight="1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</row>
    <row r="559" spans="1:21" ht="11.25" customHeight="1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</row>
    <row r="560" spans="1:21" ht="11.25" customHeight="1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</row>
    <row r="561" spans="1:21" ht="11.25" customHeight="1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</row>
    <row r="562" spans="1:21" ht="11.25" customHeight="1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</row>
    <row r="563" spans="1:21" ht="11.25" customHeight="1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</row>
    <row r="564" spans="1:21" ht="11.25" customHeight="1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</row>
    <row r="565" spans="1:21" ht="11.25" customHeight="1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</row>
    <row r="566" spans="1:21" ht="11.25" customHeight="1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</row>
    <row r="567" spans="1:21" ht="11.25" customHeight="1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</row>
    <row r="568" spans="1:21" ht="11.25" customHeight="1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</row>
    <row r="569" spans="1:21" ht="11.25" customHeight="1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</row>
    <row r="570" spans="1:21" ht="11.25" customHeight="1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</row>
    <row r="571" spans="1:21" ht="11.25" customHeight="1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</row>
    <row r="572" spans="1:21" ht="11.25" customHeight="1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</row>
    <row r="573" spans="1:21" ht="11.25" customHeight="1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</row>
    <row r="574" spans="1:21" ht="11.25" customHeight="1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</row>
    <row r="575" spans="1:21" ht="11.25" customHeight="1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</row>
    <row r="576" spans="1:21" ht="11.25" customHeight="1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</row>
    <row r="577" spans="1:21" ht="11.25" customHeight="1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</row>
    <row r="578" spans="1:21" ht="11.25" customHeight="1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</row>
    <row r="579" spans="1:21" ht="11.25" customHeight="1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</row>
    <row r="580" spans="1:21" ht="11.25" customHeight="1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</row>
    <row r="581" spans="1:21" ht="11.25" customHeight="1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</row>
    <row r="582" spans="1:21" ht="11.25" customHeight="1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</row>
    <row r="583" spans="1:21" ht="11.25" customHeight="1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</row>
    <row r="584" spans="1:21" ht="11.25" customHeight="1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</row>
    <row r="585" spans="1:21" ht="11.25" customHeight="1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</row>
    <row r="586" spans="1:21" ht="11.25" customHeight="1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</row>
    <row r="587" spans="1:21" ht="11.25" customHeight="1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</row>
    <row r="588" spans="1:21" ht="11.25" customHeight="1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</row>
    <row r="589" spans="1:21" ht="11.25" customHeight="1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</row>
    <row r="590" spans="1:21" ht="11.25" customHeight="1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</row>
    <row r="591" spans="1:21" ht="11.25" customHeight="1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</row>
    <row r="592" spans="1:21" ht="11.25" customHeight="1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</row>
    <row r="593" spans="1:21" ht="11.25" customHeight="1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</row>
    <row r="594" spans="1:21" ht="11.25" customHeight="1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</row>
    <row r="595" spans="1:21" ht="11.25" customHeight="1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</row>
    <row r="596" spans="1:21" ht="11.25" customHeight="1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</row>
    <row r="597" spans="1:21" ht="11.25" customHeight="1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</row>
    <row r="598" spans="1:21" ht="11.25" customHeight="1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</row>
    <row r="599" spans="1:21" ht="11.25" customHeight="1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</row>
    <row r="600" spans="1:21" ht="11.25" customHeight="1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</row>
    <row r="601" spans="1:21" ht="11.25" customHeight="1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</row>
    <row r="602" spans="1:21" ht="11.25" customHeight="1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</row>
    <row r="603" spans="1:21" ht="11.25" customHeight="1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</row>
    <row r="604" spans="1:21" ht="11.25" customHeight="1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</row>
    <row r="605" spans="1:21" ht="11.25" customHeight="1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</row>
    <row r="606" spans="1:21" ht="11.25" customHeight="1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</row>
    <row r="607" spans="1:21" ht="11.25" customHeight="1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</row>
    <row r="608" spans="1:21" ht="11.25" customHeight="1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</row>
    <row r="609" spans="1:21" ht="11.25" customHeight="1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</row>
    <row r="610" spans="1:21" ht="11.25" customHeight="1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</row>
    <row r="611" spans="1:21" ht="11.25" customHeight="1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</row>
    <row r="612" spans="1:21" ht="11.25" customHeight="1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</row>
    <row r="613" spans="1:21" ht="11.25" customHeight="1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</row>
    <row r="614" spans="1:21" ht="11.25" customHeight="1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</row>
    <row r="615" spans="1:21" ht="11.25" customHeight="1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</row>
    <row r="616" spans="1:21" ht="11.25" customHeight="1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</row>
    <row r="617" spans="1:21" ht="11.25" customHeight="1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</row>
    <row r="618" spans="1:21" ht="11.25" customHeight="1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</row>
    <row r="619" spans="1:21" ht="11.25" customHeight="1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</row>
    <row r="620" spans="1:21" ht="11.25" customHeight="1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</row>
    <row r="621" spans="1:21" ht="11.25" customHeight="1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</row>
    <row r="622" spans="1:21" ht="11.25" customHeight="1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</row>
    <row r="623" spans="1:21" ht="11.25" customHeight="1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</row>
    <row r="624" spans="1:21" ht="11.25" customHeight="1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</row>
    <row r="625" spans="1:21" ht="11.25" customHeight="1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</row>
    <row r="626" spans="1:21" ht="11.25" customHeight="1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</row>
    <row r="627" spans="1:21" ht="11.25" customHeight="1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</row>
    <row r="628" spans="1:21" ht="11.25" customHeight="1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</row>
    <row r="629" spans="1:21" ht="11.25" customHeight="1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</row>
    <row r="630" spans="1:21" ht="11.25" customHeight="1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</row>
    <row r="631" spans="1:21" ht="11.25" customHeight="1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</row>
    <row r="632" spans="1:21" ht="11.25" customHeight="1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</row>
    <row r="633" spans="1:21" ht="11.25" customHeight="1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</row>
    <row r="634" spans="1:21" ht="11.25" customHeight="1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</row>
    <row r="635" spans="1:21" ht="11.25" customHeight="1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</row>
    <row r="636" spans="1:21" ht="11.25" customHeight="1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</row>
    <row r="637" spans="1:21" ht="11.25" customHeight="1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</row>
    <row r="638" spans="1:21" ht="11.25" customHeight="1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</row>
    <row r="639" spans="1:21" ht="11.25" customHeight="1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</row>
    <row r="640" spans="1:21" ht="11.25" customHeight="1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</row>
    <row r="641" spans="1:21" ht="11.25" customHeight="1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</row>
    <row r="642" spans="1:21" ht="11.25" customHeight="1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</row>
    <row r="643" spans="1:21" ht="11.25" customHeight="1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</row>
    <row r="644" spans="1:21" ht="11.25" customHeight="1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</row>
    <row r="645" spans="1:21" ht="11.25" customHeight="1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</row>
    <row r="646" spans="1:21" ht="11.25" customHeight="1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</row>
    <row r="647" spans="1:21" ht="11.25" customHeight="1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</row>
    <row r="648" spans="1:21" ht="11.25" customHeight="1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</row>
    <row r="649" spans="1:21" ht="11.25" customHeight="1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</row>
    <row r="650" spans="1:21" ht="11.25" customHeight="1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</row>
    <row r="651" spans="1:21" ht="11.25" customHeight="1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</row>
    <row r="652" spans="1:21" ht="11.25" customHeight="1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</row>
    <row r="653" spans="1:21" ht="11.25" customHeight="1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</row>
    <row r="654" spans="1:21" ht="11.25" customHeight="1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</row>
    <row r="655" spans="1:21" ht="11.25" customHeight="1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</row>
    <row r="656" spans="1:21" ht="11.25" customHeight="1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</row>
    <row r="657" spans="1:21" ht="11.25" customHeight="1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</row>
    <row r="658" spans="1:21" ht="11.25" customHeight="1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</row>
    <row r="659" spans="1:21" ht="11.25" customHeight="1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</row>
    <row r="660" spans="1:21" ht="11.25" customHeight="1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</row>
    <row r="661" spans="1:21" ht="11.25" customHeight="1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</row>
    <row r="662" spans="1:21" ht="11.25" customHeight="1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</row>
    <row r="663" spans="1:21" ht="11.25" customHeight="1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</row>
    <row r="664" spans="1:21" ht="11.25" customHeight="1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</row>
    <row r="665" spans="1:21" ht="11.25" customHeight="1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</row>
    <row r="666" spans="1:21" ht="11.25" customHeight="1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</row>
    <row r="667" spans="1:21" ht="11.25" customHeight="1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</row>
    <row r="668" spans="1:21" ht="11.25" customHeight="1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</row>
    <row r="669" spans="1:21" ht="11.25" customHeight="1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</row>
    <row r="670" spans="1:21" ht="11.25" customHeight="1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</row>
    <row r="671" spans="1:21" ht="11.25" customHeight="1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</row>
    <row r="672" spans="1:21" ht="11.25" customHeight="1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</row>
    <row r="673" spans="1:21" ht="11.25" customHeight="1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</row>
    <row r="674" spans="1:21" ht="11.25" customHeight="1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</row>
    <row r="675" spans="1:21" ht="11.25" customHeight="1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</row>
    <row r="676" spans="1:21" ht="11.25" customHeight="1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</row>
    <row r="677" spans="1:21" ht="11.25" customHeight="1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</row>
    <row r="678" spans="1:21" ht="11.25" customHeight="1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</row>
    <row r="679" spans="1:21" ht="11.25" customHeight="1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</row>
    <row r="680" spans="1:21" ht="11.25" customHeight="1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</row>
    <row r="681" spans="1:21" ht="11.25" customHeight="1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</row>
    <row r="682" spans="1:21" ht="11.25" customHeight="1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</row>
    <row r="683" spans="1:21" ht="11.25" customHeight="1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</row>
    <row r="684" spans="1:21" ht="11.25" customHeight="1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</row>
    <row r="685" spans="1:21" ht="11.25" customHeight="1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</row>
    <row r="686" spans="1:21" ht="11.25" customHeight="1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</row>
    <row r="687" spans="1:21" ht="11.25" customHeight="1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</row>
    <row r="688" spans="1:21" ht="11.25" customHeight="1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</row>
    <row r="689" spans="1:21" ht="11.25" customHeight="1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</row>
    <row r="690" spans="1:21" ht="11.25" customHeight="1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</row>
    <row r="691" spans="1:21" ht="11.25" customHeight="1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</row>
    <row r="692" spans="1:21" ht="11.25" customHeight="1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</row>
    <row r="693" spans="1:21" ht="11.25" customHeight="1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</row>
    <row r="694" spans="1:21" ht="11.25" customHeight="1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</row>
    <row r="695" spans="1:21" ht="11.25" customHeight="1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</row>
    <row r="696" spans="1:21" ht="11.25" customHeight="1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</row>
    <row r="697" spans="1:21" ht="11.25" customHeight="1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</row>
    <row r="698" spans="1:21" ht="11.25" customHeight="1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</row>
    <row r="699" spans="1:21" ht="11.25" customHeight="1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</row>
    <row r="700" spans="1:21" ht="11.25" customHeight="1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</row>
    <row r="701" spans="1:21" ht="11.25" customHeight="1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</row>
    <row r="702" spans="1:21" ht="11.25" customHeight="1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</row>
    <row r="703" spans="1:21" ht="11.25" customHeight="1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</row>
    <row r="704" spans="1:21" ht="11.25" customHeight="1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</row>
    <row r="705" spans="1:21" ht="11.25" customHeight="1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</row>
    <row r="706" spans="1:21" ht="11.25" customHeight="1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</row>
    <row r="707" spans="1:21" ht="11.25" customHeight="1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</row>
    <row r="708" spans="1:21" ht="11.25" customHeight="1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</row>
    <row r="709" spans="1:21" ht="11.25" customHeight="1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</row>
    <row r="710" spans="1:21" ht="11.25" customHeight="1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</row>
    <row r="711" spans="1:21" ht="11.25" customHeight="1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</row>
    <row r="712" spans="1:21" ht="11.25" customHeight="1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</row>
    <row r="713" spans="1:21" ht="11.25" customHeight="1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</row>
    <row r="714" spans="1:21" ht="11.25" customHeight="1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</row>
    <row r="715" spans="1:21" ht="11.25" customHeight="1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</row>
    <row r="716" spans="1:21" ht="11.25" customHeight="1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</row>
    <row r="717" spans="1:21" ht="11.25" customHeight="1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</row>
    <row r="718" spans="1:21" ht="11.25" customHeight="1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</row>
    <row r="719" spans="1:21" ht="11.25" customHeight="1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</row>
    <row r="720" spans="1:21" ht="11.25" customHeight="1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</row>
    <row r="721" spans="1:21" ht="11.25" customHeight="1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</row>
    <row r="722" spans="1:21" ht="11.25" customHeight="1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</row>
    <row r="723" spans="1:21" ht="11.25" customHeight="1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</row>
    <row r="724" spans="1:21" ht="11.25" customHeight="1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</row>
    <row r="725" spans="1:21" ht="11.25" customHeight="1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</row>
    <row r="726" spans="1:21" ht="11.25" customHeight="1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</row>
    <row r="727" spans="1:21" ht="11.25" customHeight="1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</row>
    <row r="728" spans="1:21" ht="11.25" customHeight="1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</row>
    <row r="729" spans="1:21" ht="11.25" customHeight="1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</row>
    <row r="730" spans="1:21" ht="11.25" customHeight="1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</row>
    <row r="731" spans="1:21" ht="11.25" customHeight="1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</row>
    <row r="732" spans="1:21" ht="11.25" customHeight="1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</row>
    <row r="733" spans="1:21" ht="11.25" customHeight="1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</row>
    <row r="734" spans="1:21" ht="11.25" customHeight="1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</row>
    <row r="735" spans="1:21" ht="11.25" customHeight="1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</row>
    <row r="736" spans="1:21" ht="11.25" customHeight="1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</row>
    <row r="737" spans="1:21" ht="11.25" customHeight="1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</row>
    <row r="738" spans="1:21" ht="11.25" customHeight="1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</row>
    <row r="739" spans="1:21" ht="11.25" customHeight="1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</row>
    <row r="740" spans="1:21" ht="11.25" customHeight="1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</row>
    <row r="741" spans="1:21" ht="11.25" customHeight="1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</row>
    <row r="742" spans="1:21" ht="11.25" customHeight="1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</row>
    <row r="743" spans="1:21" ht="11.25" customHeight="1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</row>
    <row r="744" spans="1:21" ht="11.25" customHeight="1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</row>
    <row r="745" spans="1:21" ht="11.25" customHeight="1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</row>
    <row r="746" spans="1:21" ht="11.25" customHeight="1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</row>
    <row r="747" spans="1:21" ht="11.25" customHeight="1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</row>
    <row r="748" spans="1:21" ht="11.25" customHeight="1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</row>
    <row r="749" spans="1:21" ht="11.25" customHeight="1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</row>
    <row r="750" spans="1:21" ht="11.25" customHeight="1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</row>
    <row r="751" spans="1:21" ht="11.25" customHeight="1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</row>
    <row r="752" spans="1:21" ht="11.25" customHeight="1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</row>
    <row r="753" spans="1:21" ht="11.25" customHeight="1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</row>
    <row r="754" spans="1:21" ht="11.25" customHeight="1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</row>
    <row r="755" spans="1:21" ht="11.25" customHeight="1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</row>
    <row r="756" spans="1:21" ht="11.25" customHeight="1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</row>
    <row r="757" spans="1:21" ht="11.25" customHeight="1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</row>
    <row r="758" spans="1:21" ht="11.25" customHeight="1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</row>
    <row r="759" spans="1:21" ht="11.25" customHeight="1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</row>
    <row r="760" spans="1:21" ht="11.25" customHeight="1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</row>
    <row r="761" spans="1:21" ht="11.25" customHeight="1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</row>
    <row r="762" spans="1:21" ht="11.25" customHeight="1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</row>
    <row r="763" spans="1:21" ht="11.25" customHeight="1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</row>
    <row r="764" spans="1:21" ht="11.25" customHeight="1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</row>
    <row r="765" spans="1:21" ht="11.25" customHeight="1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</row>
    <row r="766" spans="1:21" ht="11.25" customHeight="1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</row>
    <row r="767" spans="1:21" ht="11.25" customHeight="1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</row>
    <row r="768" spans="1:21" ht="11.25" customHeight="1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</row>
    <row r="769" spans="1:21" ht="11.25" customHeight="1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</row>
    <row r="770" spans="1:21" ht="11.25" customHeight="1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</row>
    <row r="771" spans="1:21" ht="11.25" customHeight="1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</row>
    <row r="772" spans="1:21" ht="11.25" customHeight="1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</row>
    <row r="773" spans="1:21" ht="11.25" customHeight="1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</row>
    <row r="774" spans="1:21" ht="11.25" customHeight="1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</row>
    <row r="775" spans="1:21" ht="11.25" customHeight="1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</row>
    <row r="776" spans="1:21" ht="11.25" customHeight="1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</row>
    <row r="777" spans="1:21" ht="11.25" customHeight="1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</row>
    <row r="778" spans="1:21" ht="11.25" customHeight="1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</row>
    <row r="779" spans="1:21" ht="11.25" customHeight="1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</row>
    <row r="780" spans="1:21" ht="11.25" customHeight="1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</row>
    <row r="781" spans="1:21" ht="11.25" customHeight="1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</row>
    <row r="782" spans="1:21" ht="11.25" customHeight="1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</row>
    <row r="783" spans="1:21" ht="11.25" customHeight="1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</row>
    <row r="784" spans="1:21" ht="11.25" customHeight="1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</row>
    <row r="785" spans="1:21" ht="11.25" customHeight="1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</row>
    <row r="786" spans="1:21" ht="11.25" customHeight="1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</row>
    <row r="787" spans="1:21" ht="11.25" customHeight="1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</row>
    <row r="788" spans="1:21" ht="11.25" customHeight="1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</row>
    <row r="789" spans="1:21" ht="11.25" customHeight="1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</row>
    <row r="790" spans="1:21" ht="11.25" customHeight="1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</row>
    <row r="791" spans="1:21" ht="11.25" customHeight="1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</row>
    <row r="792" spans="1:21" ht="11.25" customHeight="1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</row>
    <row r="793" spans="1:21" ht="11.25" customHeight="1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</row>
    <row r="794" spans="1:21" ht="11.25" customHeight="1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</row>
    <row r="795" spans="1:21" ht="11.25" customHeight="1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</row>
    <row r="796" spans="1:21" ht="11.25" customHeight="1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</row>
    <row r="797" spans="1:21" ht="11.25" customHeight="1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</row>
    <row r="798" spans="1:21" ht="11.25" customHeight="1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</row>
    <row r="799" spans="1:21" ht="11.25" customHeight="1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</row>
    <row r="800" spans="1:21" ht="11.25" customHeight="1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</row>
    <row r="801" spans="1:21" ht="11.25" customHeight="1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</row>
    <row r="802" spans="1:21" ht="11.25" customHeight="1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</row>
    <row r="803" spans="1:21" ht="11.25" customHeight="1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</row>
    <row r="804" spans="1:21" ht="11.25" customHeight="1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</row>
    <row r="805" spans="1:21" ht="11.25" customHeight="1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</row>
    <row r="806" spans="1:21" ht="11.25" customHeight="1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</row>
    <row r="807" spans="1:21" ht="11.25" customHeight="1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</row>
    <row r="808" spans="1:21" ht="11.25" customHeight="1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</row>
    <row r="809" spans="1:21" ht="11.25" customHeight="1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</row>
    <row r="810" spans="1:21" ht="11.25" customHeight="1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</row>
    <row r="811" spans="1:21" ht="11.25" customHeight="1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</row>
    <row r="812" spans="1:21" ht="11.25" customHeight="1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</row>
    <row r="813" spans="1:21" ht="11.25" customHeight="1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</row>
    <row r="814" spans="1:21" ht="11.25" customHeight="1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</row>
    <row r="815" spans="1:21" ht="11.25" customHeight="1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</row>
    <row r="816" spans="1:21" ht="11.25" customHeight="1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</row>
    <row r="817" spans="1:21" ht="11.25" customHeight="1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</row>
    <row r="818" spans="1:21" ht="11.25" customHeight="1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</row>
    <row r="819" spans="1:21" ht="11.25" customHeight="1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</row>
    <row r="820" spans="1:21" ht="11.25" customHeight="1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</row>
    <row r="821" spans="1:21" ht="11.25" customHeight="1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</row>
    <row r="822" spans="1:21" ht="11.25" customHeight="1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</row>
    <row r="823" spans="1:21" ht="11.25" customHeight="1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</row>
    <row r="824" spans="1:21" ht="11.25" customHeight="1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</row>
    <row r="825" spans="1:21" ht="11.25" customHeight="1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</row>
    <row r="826" spans="1:21" ht="11.25" customHeight="1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</row>
    <row r="827" spans="1:21" ht="11.25" customHeight="1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</row>
    <row r="828" spans="1:21" ht="11.25" customHeight="1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</row>
    <row r="829" spans="1:21" ht="11.25" customHeight="1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</row>
    <row r="830" spans="1:21" ht="11.25" customHeight="1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</row>
    <row r="831" spans="1:21" ht="11.25" customHeight="1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</row>
    <row r="832" spans="1:21" ht="11.25" customHeight="1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</row>
    <row r="833" spans="1:21" ht="11.25" customHeight="1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</row>
    <row r="834" spans="1:21" ht="11.25" customHeight="1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</row>
    <row r="835" spans="1:21" ht="11.25" customHeight="1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</row>
    <row r="836" spans="1:21" ht="11.25" customHeight="1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</row>
    <row r="837" spans="1:21" ht="11.25" customHeight="1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</row>
    <row r="838" spans="1:21" ht="11.25" customHeight="1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</row>
    <row r="839" spans="1:21" ht="11.25" customHeight="1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</row>
    <row r="840" spans="1:21" ht="11.25" customHeight="1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</row>
    <row r="841" spans="1:21" ht="11.25" customHeight="1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</row>
    <row r="842" spans="1:21" ht="11.25" customHeight="1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</row>
    <row r="843" spans="1:21" ht="11.25" customHeight="1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</row>
    <row r="844" spans="1:21" ht="11.25" customHeight="1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</row>
    <row r="845" spans="1:21" ht="11.25" customHeight="1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</row>
    <row r="846" spans="1:21" ht="11.25" customHeight="1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</row>
    <row r="847" spans="1:21" ht="11.25" customHeight="1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</row>
    <row r="848" spans="1:21" ht="11.25" customHeight="1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</row>
    <row r="849" spans="1:21" ht="11.25" customHeight="1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</row>
    <row r="850" spans="1:21" ht="11.25" customHeight="1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</row>
    <row r="851" spans="1:21" ht="11.25" customHeight="1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</row>
    <row r="852" spans="1:21" ht="11.25" customHeight="1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</row>
    <row r="853" spans="1:21" ht="11.25" customHeight="1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</row>
    <row r="854" spans="1:21" ht="11.25" customHeight="1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</row>
    <row r="855" spans="1:21" ht="11.25" customHeight="1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</row>
    <row r="856" spans="1:21" ht="11.25" customHeight="1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</row>
    <row r="857" spans="1:21" ht="11.25" customHeight="1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</row>
    <row r="858" spans="1:21" ht="11.25" customHeight="1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</row>
    <row r="859" spans="1:21" ht="11.25" customHeight="1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</row>
    <row r="860" spans="1:21" ht="11.25" customHeight="1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</row>
    <row r="861" spans="1:21" ht="11.25" customHeight="1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</row>
    <row r="862" spans="1:21" ht="11.25" customHeight="1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</row>
    <row r="863" spans="1:21" ht="11.25" customHeight="1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</row>
    <row r="864" spans="1:21" ht="11.25" customHeight="1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</row>
    <row r="865" spans="1:21" ht="11.25" customHeight="1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</row>
    <row r="866" spans="1:21" ht="11.25" customHeight="1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</row>
    <row r="867" spans="1:21" ht="11.25" customHeight="1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</row>
    <row r="868" spans="1:21" ht="11.25" customHeight="1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</row>
    <row r="869" spans="1:21" ht="11.25" customHeight="1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</row>
    <row r="870" spans="1:21" ht="11.25" customHeight="1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</row>
    <row r="871" spans="1:21" ht="11.25" customHeight="1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</row>
    <row r="872" spans="1:21" ht="11.25" customHeight="1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</row>
    <row r="873" spans="1:21" ht="11.25" customHeight="1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</row>
    <row r="874" spans="1:21" ht="11.25" customHeight="1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</row>
    <row r="875" spans="1:21" ht="11.25" customHeight="1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</row>
    <row r="876" spans="1:21" ht="11.25" customHeight="1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</row>
    <row r="877" spans="1:21" ht="11.25" customHeight="1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</row>
    <row r="878" spans="1:21" ht="11.25" customHeight="1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</row>
    <row r="879" spans="1:21" ht="11.25" customHeight="1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</row>
    <row r="880" spans="1:21" ht="11.25" customHeight="1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</row>
    <row r="881" spans="1:21" ht="11.25" customHeight="1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</row>
    <row r="882" spans="1:21" ht="11.25" customHeight="1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</row>
    <row r="883" spans="1:21" ht="11.25" customHeight="1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</row>
    <row r="884" spans="1:21" ht="11.25" customHeight="1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</row>
    <row r="885" spans="1:21" ht="11.25" customHeight="1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</row>
    <row r="886" spans="1:21" ht="11.25" customHeight="1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</row>
    <row r="887" spans="1:21" ht="11.25" customHeight="1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</row>
    <row r="888" spans="1:21" ht="11.25" customHeight="1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</row>
    <row r="889" spans="1:21" ht="11.25" customHeight="1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</row>
    <row r="890" spans="1:21" ht="11.25" customHeight="1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</row>
    <row r="891" spans="1:21" ht="11.25" customHeight="1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</row>
    <row r="892" spans="1:21" ht="11.25" customHeight="1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</row>
    <row r="893" spans="1:21" ht="11.25" customHeight="1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</row>
    <row r="894" spans="1:21" ht="11.25" customHeight="1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</row>
    <row r="895" spans="1:21" ht="11.25" customHeight="1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</row>
    <row r="896" spans="1:21" ht="11.25" customHeight="1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</row>
    <row r="897" spans="1:21" ht="11.25" customHeight="1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</row>
    <row r="898" spans="1:21" ht="11.25" customHeight="1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</row>
    <row r="899" spans="1:21" ht="11.25" customHeight="1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</row>
    <row r="900" spans="1:21" ht="11.25" customHeight="1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</row>
    <row r="901" spans="1:21" ht="11.25" customHeight="1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</row>
    <row r="902" spans="1:21" ht="11.25" customHeight="1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</row>
    <row r="903" spans="1:21" ht="11.25" customHeight="1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</row>
    <row r="904" spans="1:21" ht="11.25" customHeight="1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</row>
    <row r="905" spans="1:21" ht="11.25" customHeight="1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</row>
    <row r="906" spans="1:21" ht="11.25" customHeight="1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</row>
    <row r="907" spans="1:21" ht="11.25" customHeight="1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</row>
    <row r="908" spans="1:21" ht="11.25" customHeight="1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</row>
    <row r="909" spans="1:21" ht="11.25" customHeight="1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</row>
    <row r="910" spans="1:21" ht="11.25" customHeight="1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</row>
    <row r="911" spans="1:21" ht="11.25" customHeight="1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</row>
    <row r="912" spans="1:21" ht="11.25" customHeight="1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</row>
    <row r="913" spans="1:21" ht="11.25" customHeight="1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</row>
    <row r="914" spans="1:21" ht="11.25" customHeight="1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</row>
    <row r="915" spans="1:21" ht="11.25" customHeight="1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</row>
    <row r="916" spans="1:21" ht="11.25" customHeight="1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</row>
    <row r="917" spans="1:21" ht="11.25" customHeight="1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</row>
    <row r="918" spans="1:21" ht="11.25" customHeight="1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</row>
    <row r="919" spans="1:21" ht="11.25" customHeight="1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</row>
    <row r="920" spans="1:21" ht="11.25" customHeight="1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</row>
    <row r="921" spans="1:21" ht="11.25" customHeight="1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</row>
    <row r="922" spans="1:21" ht="11.25" customHeight="1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</row>
    <row r="923" spans="1:21" ht="11.25" customHeight="1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</row>
    <row r="924" spans="1:21" ht="11.25" customHeight="1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</row>
    <row r="925" spans="1:21" ht="11.25" customHeight="1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</row>
    <row r="926" spans="1:21" ht="11.25" customHeight="1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</row>
    <row r="927" spans="1:21" ht="11.25" customHeight="1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</row>
    <row r="928" spans="1:21" ht="11.25" customHeight="1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</row>
    <row r="929" spans="1:21" ht="11.25" customHeight="1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</row>
    <row r="930" spans="1:21" ht="11.25" customHeight="1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</row>
    <row r="931" spans="1:21" ht="11.25" customHeight="1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</row>
    <row r="932" spans="1:21" ht="11.25" customHeight="1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</row>
    <row r="933" spans="1:21" ht="11.25" customHeight="1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</row>
    <row r="934" spans="1:21" ht="11.25" customHeight="1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</row>
    <row r="935" spans="1:21" ht="11.25" customHeight="1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</row>
    <row r="936" spans="1:21" ht="11.25" customHeight="1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</row>
    <row r="937" spans="1:21" ht="11.25" customHeight="1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</row>
    <row r="938" spans="1:21" ht="11.25" customHeight="1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</row>
    <row r="939" spans="1:21" ht="11.25" customHeight="1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</row>
    <row r="940" spans="1:21" ht="11.25" customHeight="1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</row>
    <row r="941" spans="1:21" ht="11.25" customHeight="1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</row>
    <row r="942" spans="1:21" ht="11.25" customHeight="1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</row>
    <row r="943" spans="1:21" ht="11.25" customHeight="1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</row>
    <row r="944" spans="1:21" ht="11.25" customHeight="1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</row>
    <row r="945" spans="1:21" ht="11.25" customHeight="1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</row>
    <row r="946" spans="1:21" ht="11.25" customHeight="1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</row>
    <row r="947" spans="1:21" ht="11.25" customHeight="1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</row>
    <row r="948" spans="1:21" ht="11.25" customHeight="1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</row>
    <row r="949" spans="1:21" ht="11.25" customHeight="1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</row>
    <row r="950" spans="1:21" ht="11.25" customHeight="1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</row>
    <row r="951" spans="1:21" ht="11.25" customHeight="1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</row>
    <row r="952" spans="1:21" ht="11.25" customHeight="1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</row>
    <row r="953" spans="1:21" ht="11.25" customHeight="1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</row>
    <row r="954" spans="1:21" ht="11.25" customHeight="1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</row>
    <row r="955" spans="1:21" ht="11.25" customHeight="1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</row>
    <row r="956" spans="1:21" ht="11.25" customHeight="1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</row>
    <row r="957" spans="1:21" ht="11.25" customHeight="1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</row>
    <row r="958" spans="1:21" ht="11.25" customHeight="1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</row>
    <row r="959" spans="1:21" ht="11.25" customHeight="1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</row>
    <row r="960" spans="1:21" ht="11.25" customHeight="1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</row>
    <row r="961" spans="1:21" ht="11.25" customHeight="1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</row>
    <row r="962" spans="1:21" ht="11.25" customHeight="1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</row>
    <row r="963" spans="1:21" ht="11.25" customHeight="1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</row>
    <row r="964" spans="1:21" ht="11.25" customHeight="1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</row>
    <row r="965" spans="1:21" ht="11.25" customHeight="1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</row>
    <row r="966" spans="1:21" ht="11.25" customHeight="1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</row>
    <row r="967" spans="1:21" ht="11.25" customHeight="1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</row>
    <row r="968" spans="1:21" ht="11.25" customHeight="1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</row>
    <row r="969" spans="1:21" ht="11.25" customHeight="1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</row>
    <row r="970" spans="1:21" ht="11.25" customHeight="1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</row>
    <row r="971" spans="1:21" ht="11.25" customHeight="1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</row>
    <row r="972" spans="1:21" ht="11.25" customHeight="1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</row>
    <row r="973" spans="1:21" ht="11.25" customHeight="1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</row>
    <row r="974" spans="1:21" ht="11.25" customHeight="1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</row>
    <row r="975" spans="1:21" ht="11.25" customHeight="1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</row>
    <row r="976" spans="1:21" ht="11.25" customHeight="1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</row>
    <row r="977" spans="1:21" ht="11.25" customHeight="1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</row>
    <row r="978" spans="1:21" ht="11.25" customHeight="1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</row>
    <row r="979" spans="1:21" ht="11.25" customHeight="1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</row>
    <row r="980" spans="1:21" ht="11.25" customHeight="1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</row>
    <row r="981" spans="1:21" ht="11.25" customHeight="1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</row>
    <row r="982" spans="1:21" ht="11.25" customHeight="1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</row>
    <row r="983" spans="1:21" ht="11.25" customHeight="1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</row>
    <row r="984" spans="1:21" ht="11.25" customHeight="1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</row>
    <row r="985" spans="1:21" ht="11.25" customHeight="1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</row>
    <row r="986" spans="1:21" ht="11.25" customHeight="1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</row>
    <row r="987" spans="1:21" ht="11.25" customHeight="1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</row>
    <row r="988" spans="1:21" ht="11.25" customHeight="1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</row>
    <row r="989" spans="1:21" ht="11.25" customHeight="1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</row>
    <row r="990" spans="1:21" ht="11.25" customHeight="1">
      <c r="A990" s="54"/>
      <c r="B990" s="54"/>
      <c r="C990" s="54"/>
      <c r="D990" s="54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</row>
    <row r="991" spans="1:21">
      <c r="E991" s="53"/>
    </row>
    <row r="992" spans="1:21" ht="15.75" customHeight="1">
      <c r="E992" s="53"/>
    </row>
  </sheetData>
  <mergeCells count="10">
    <mergeCell ref="A7:A34"/>
    <mergeCell ref="B7:B11"/>
    <mergeCell ref="B13:B32"/>
    <mergeCell ref="B33:C33"/>
    <mergeCell ref="B34:C34"/>
    <mergeCell ref="A3:C3"/>
    <mergeCell ref="A4:C4"/>
    <mergeCell ref="A5:C5"/>
    <mergeCell ref="A6:C6"/>
    <mergeCell ref="A1:Q1"/>
  </mergeCells>
  <phoneticPr fontId="18"/>
  <printOptions horizontalCentered="1" verticalCentered="1"/>
  <pageMargins left="0.19685039370078741" right="0.19685039370078741" top="0.59055118110236227" bottom="0.19685039370078741" header="0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FC収支_就労継続B_施設外無し</vt:lpstr>
      <vt:lpstr>FC収支_就労継続B_施設外</vt:lpstr>
      <vt:lpstr>2年目_就B_施設外無し　就労移行支援体制加算あり</vt:lpstr>
      <vt:lpstr>2年目_就B_施設外　就労移行支援体制加算あり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株式会社 エンピュア</cp:lastModifiedBy>
  <cp:lastPrinted>2023-06-09T03:23:59Z</cp:lastPrinted>
  <dcterms:created xsi:type="dcterms:W3CDTF">2017-11-27T05:13:03Z</dcterms:created>
  <dcterms:modified xsi:type="dcterms:W3CDTF">2024-03-07T02:02:43Z</dcterms:modified>
</cp:coreProperties>
</file>